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fileSharing readOnlyRecommended="1" userName="Jill Seeman" algorithmName="SHA-512" hashValue="SVI7WoshVMAwysMUBXB3/MoaUayCBqb1nov0aZ4ActbAx7WvNa2cuktOMvVDdrXUBH0o2j3bok3HGKvGkTKGMQ==" saltValue="JeC/VrWm0UiquAEGc6jJAw==" spinCount="100000"/>
  <workbookPr/>
  <mc:AlternateContent xmlns:mc="http://schemas.openxmlformats.org/markup-compatibility/2006">
    <mc:Choice Requires="x15">
      <x15ac:absPath xmlns:x15ac="http://schemas.microsoft.com/office/spreadsheetml/2010/11/ac" url="/Users/JAS/Downloads/"/>
    </mc:Choice>
  </mc:AlternateContent>
  <xr:revisionPtr revIDLastSave="0" documentId="13_ncr:1_{D45C8AAB-A715-0947-97FE-4FB055CA0EB6}" xr6:coauthVersionLast="46" xr6:coauthVersionMax="46" xr10:uidLastSave="{00000000-0000-0000-0000-000000000000}"/>
  <bookViews>
    <workbookView xWindow="0" yWindow="460" windowWidth="38400" windowHeight="22280" xr2:uid="{00000000-000D-0000-FFFF-FFFF00000000}"/>
  </bookViews>
  <sheets>
    <sheet name="Cost to Run Charts" sheetId="14" r:id="rId1"/>
    <sheet name="S.A.P Charts Data" sheetId="15" r:id="rId2"/>
    <sheet name="Cost to run tables" sheetId="5" r:id="rId3"/>
    <sheet name="Single Application Longevity" sheetId="8" r:id="rId4"/>
    <sheet name="Cost to Run Chart Data" sheetId="13" r:id="rId5"/>
    <sheet name="ALL LUBE charts data" sheetId="11" r:id="rId6"/>
    <sheet name="All Lube charts" sheetId="12" r:id="rId7"/>
    <sheet name="Cost to run Modelling Notes" sheetId="7" r:id="rId8"/>
    <sheet name="Expanded Cost to run data calcs" sheetId="4" r:id="rId9"/>
    <sheet name="Key" sheetId="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9" i="5" l="1"/>
  <c r="B149" i="5"/>
  <c r="B122" i="5"/>
  <c r="B92" i="5"/>
  <c r="B65" i="5"/>
  <c r="E862" i="4"/>
  <c r="E863" i="4" s="1"/>
  <c r="D862" i="4"/>
  <c r="D863" i="4" s="1"/>
  <c r="C862" i="4"/>
  <c r="C863" i="4" s="1"/>
  <c r="B858" i="4"/>
  <c r="E852" i="4"/>
  <c r="E853" i="4" s="1"/>
  <c r="D852" i="4"/>
  <c r="D853" i="4" s="1"/>
  <c r="C852" i="4"/>
  <c r="C853" i="4" s="1"/>
  <c r="B850" i="4"/>
  <c r="B848" i="4"/>
  <c r="E842" i="4"/>
  <c r="E843" i="4" s="1"/>
  <c r="D842" i="4"/>
  <c r="D843" i="4" s="1"/>
  <c r="C842" i="4"/>
  <c r="C843" i="4" s="1"/>
  <c r="B838" i="4"/>
  <c r="B843" i="4" s="1"/>
  <c r="E833" i="4"/>
  <c r="D833" i="4"/>
  <c r="C833" i="4"/>
  <c r="B832" i="4"/>
  <c r="B831" i="4"/>
  <c r="E827" i="4"/>
  <c r="D827" i="4"/>
  <c r="C827" i="4"/>
  <c r="B827" i="4"/>
  <c r="B833" i="4" s="1"/>
  <c r="B169" i="5"/>
  <c r="C807" i="4"/>
  <c r="B138" i="5"/>
  <c r="B113" i="5"/>
  <c r="B86" i="5"/>
  <c r="B58" i="5"/>
  <c r="E816" i="4"/>
  <c r="E817" i="4" s="1"/>
  <c r="D816" i="4"/>
  <c r="D817" i="4" s="1"/>
  <c r="C816" i="4"/>
  <c r="C817" i="4" s="1"/>
  <c r="B812" i="4"/>
  <c r="E806" i="4"/>
  <c r="E807" i="4" s="1"/>
  <c r="D806" i="4"/>
  <c r="D807" i="4" s="1"/>
  <c r="C806" i="4"/>
  <c r="B804" i="4"/>
  <c r="B802" i="4"/>
  <c r="E796" i="4"/>
  <c r="E797" i="4" s="1"/>
  <c r="D796" i="4"/>
  <c r="D797" i="4" s="1"/>
  <c r="C796" i="4"/>
  <c r="C797" i="4" s="1"/>
  <c r="B792" i="4"/>
  <c r="B797" i="4" s="1"/>
  <c r="E787" i="4"/>
  <c r="D787" i="4"/>
  <c r="C787" i="4"/>
  <c r="B786" i="4"/>
  <c r="B785" i="4"/>
  <c r="E781" i="4"/>
  <c r="D781" i="4"/>
  <c r="C781" i="4"/>
  <c r="B781" i="4"/>
  <c r="B787" i="4" s="1"/>
  <c r="F833" i="4" l="1"/>
  <c r="F827" i="4"/>
  <c r="F863" i="4"/>
  <c r="F843" i="4"/>
  <c r="B853" i="4"/>
  <c r="F853" i="4" s="1"/>
  <c r="F787" i="4"/>
  <c r="F781" i="4"/>
  <c r="B807" i="4"/>
  <c r="F797" i="4"/>
  <c r="F817" i="4" l="1"/>
  <c r="F807" i="4"/>
  <c r="C760" i="4" l="1"/>
  <c r="C761" i="4" s="1"/>
  <c r="D760" i="4"/>
  <c r="D761" i="4" s="1"/>
  <c r="E760" i="4"/>
  <c r="E761" i="4" s="1"/>
  <c r="E770" i="4"/>
  <c r="E771" i="4" s="1"/>
  <c r="D770" i="4"/>
  <c r="D771" i="4" s="1"/>
  <c r="C770" i="4"/>
  <c r="C771" i="4" s="1"/>
  <c r="B766" i="4"/>
  <c r="B758" i="4"/>
  <c r="B768" i="4" s="1"/>
  <c r="B756" i="4"/>
  <c r="E750" i="4"/>
  <c r="E751" i="4" s="1"/>
  <c r="D750" i="4"/>
  <c r="D751" i="4" s="1"/>
  <c r="C750" i="4"/>
  <c r="C751" i="4" s="1"/>
  <c r="B746" i="4"/>
  <c r="B751" i="4" s="1"/>
  <c r="E741" i="4"/>
  <c r="D741" i="4"/>
  <c r="C741" i="4"/>
  <c r="B740" i="4"/>
  <c r="B739" i="4"/>
  <c r="E735" i="4"/>
  <c r="D735" i="4"/>
  <c r="C735" i="4"/>
  <c r="B735" i="4"/>
  <c r="B741" i="4" s="1"/>
  <c r="F741" i="4" s="1"/>
  <c r="E724" i="4"/>
  <c r="E725" i="4" s="1"/>
  <c r="D724" i="4"/>
  <c r="D725" i="4" s="1"/>
  <c r="C724" i="4"/>
  <c r="C725" i="4" s="1"/>
  <c r="B720" i="4"/>
  <c r="E714" i="4"/>
  <c r="E715" i="4" s="1"/>
  <c r="D714" i="4"/>
  <c r="D715" i="4" s="1"/>
  <c r="C714" i="4"/>
  <c r="C715" i="4" s="1"/>
  <c r="B712" i="4"/>
  <c r="B722" i="4" s="1"/>
  <c r="B710" i="4"/>
  <c r="E704" i="4"/>
  <c r="E705" i="4" s="1"/>
  <c r="D704" i="4"/>
  <c r="D705" i="4" s="1"/>
  <c r="C704" i="4"/>
  <c r="C705" i="4" s="1"/>
  <c r="B700" i="4"/>
  <c r="B705" i="4" s="1"/>
  <c r="E695" i="4"/>
  <c r="D695" i="4"/>
  <c r="C695" i="4"/>
  <c r="B694" i="4"/>
  <c r="B693" i="4"/>
  <c r="E689" i="4"/>
  <c r="D689" i="4"/>
  <c r="C689" i="4"/>
  <c r="B689" i="4"/>
  <c r="B695" i="4" s="1"/>
  <c r="E675" i="4"/>
  <c r="E676" i="4" s="1"/>
  <c r="D675" i="4"/>
  <c r="D676" i="4" s="1"/>
  <c r="C675" i="4"/>
  <c r="C676" i="4" s="1"/>
  <c r="B671" i="4"/>
  <c r="E665" i="4"/>
  <c r="E666" i="4" s="1"/>
  <c r="D665" i="4"/>
  <c r="D666" i="4" s="1"/>
  <c r="C665" i="4"/>
  <c r="C666" i="4" s="1"/>
  <c r="B663" i="4"/>
  <c r="B673" i="4" s="1"/>
  <c r="B661" i="4"/>
  <c r="E655" i="4"/>
  <c r="E656" i="4" s="1"/>
  <c r="D655" i="4"/>
  <c r="D656" i="4" s="1"/>
  <c r="C655" i="4"/>
  <c r="C656" i="4" s="1"/>
  <c r="B651" i="4"/>
  <c r="B656" i="4" s="1"/>
  <c r="E646" i="4"/>
  <c r="D646" i="4"/>
  <c r="C646" i="4"/>
  <c r="B645" i="4"/>
  <c r="B644" i="4"/>
  <c r="E640" i="4"/>
  <c r="D640" i="4"/>
  <c r="C640" i="4"/>
  <c r="B640" i="4"/>
  <c r="B646" i="4" s="1"/>
  <c r="E625" i="4"/>
  <c r="E626" i="4" s="1"/>
  <c r="D625" i="4"/>
  <c r="D626" i="4" s="1"/>
  <c r="C625" i="4"/>
  <c r="C626" i="4" s="1"/>
  <c r="B621" i="4"/>
  <c r="E615" i="4"/>
  <c r="E616" i="4" s="1"/>
  <c r="D615" i="4"/>
  <c r="D616" i="4" s="1"/>
  <c r="C615" i="4"/>
  <c r="C616" i="4" s="1"/>
  <c r="B613" i="4"/>
  <c r="B623" i="4" s="1"/>
  <c r="B611" i="4"/>
  <c r="E605" i="4"/>
  <c r="E606" i="4" s="1"/>
  <c r="D605" i="4"/>
  <c r="D606" i="4" s="1"/>
  <c r="C605" i="4"/>
  <c r="C606" i="4" s="1"/>
  <c r="B601" i="4"/>
  <c r="B606" i="4" s="1"/>
  <c r="E596" i="4"/>
  <c r="D596" i="4"/>
  <c r="C596" i="4"/>
  <c r="B595" i="4"/>
  <c r="B594" i="4"/>
  <c r="E590" i="4"/>
  <c r="D590" i="4"/>
  <c r="C590" i="4"/>
  <c r="B590" i="4"/>
  <c r="B596" i="4" s="1"/>
  <c r="E575" i="4"/>
  <c r="E576" i="4" s="1"/>
  <c r="D575" i="4"/>
  <c r="D576" i="4" s="1"/>
  <c r="C575" i="4"/>
  <c r="C576" i="4" s="1"/>
  <c r="B571" i="4"/>
  <c r="E565" i="4"/>
  <c r="E566" i="4" s="1"/>
  <c r="D565" i="4"/>
  <c r="D566" i="4" s="1"/>
  <c r="C565" i="4"/>
  <c r="C566" i="4" s="1"/>
  <c r="B563" i="4"/>
  <c r="B573" i="4" s="1"/>
  <c r="B561" i="4"/>
  <c r="E555" i="4"/>
  <c r="E556" i="4" s="1"/>
  <c r="D555" i="4"/>
  <c r="D556" i="4" s="1"/>
  <c r="C555" i="4"/>
  <c r="C556" i="4" s="1"/>
  <c r="B551" i="4"/>
  <c r="B556" i="4" s="1"/>
  <c r="E546" i="4"/>
  <c r="D546" i="4"/>
  <c r="C546" i="4"/>
  <c r="B545" i="4"/>
  <c r="B544" i="4"/>
  <c r="E540" i="4"/>
  <c r="D540" i="4"/>
  <c r="C540" i="4"/>
  <c r="B540" i="4"/>
  <c r="B546" i="4" s="1"/>
  <c r="E525" i="4"/>
  <c r="E526" i="4" s="1"/>
  <c r="D525" i="4"/>
  <c r="D526" i="4" s="1"/>
  <c r="C525" i="4"/>
  <c r="C526" i="4" s="1"/>
  <c r="B521" i="4"/>
  <c r="E515" i="4"/>
  <c r="E516" i="4" s="1"/>
  <c r="D515" i="4"/>
  <c r="D516" i="4" s="1"/>
  <c r="C515" i="4"/>
  <c r="C516" i="4" s="1"/>
  <c r="B513" i="4"/>
  <c r="B523" i="4" s="1"/>
  <c r="B511" i="4"/>
  <c r="E505" i="4"/>
  <c r="E506" i="4" s="1"/>
  <c r="D505" i="4"/>
  <c r="D506" i="4" s="1"/>
  <c r="C505" i="4"/>
  <c r="C506" i="4" s="1"/>
  <c r="B501" i="4"/>
  <c r="B506" i="4" s="1"/>
  <c r="E496" i="4"/>
  <c r="D496" i="4"/>
  <c r="C496" i="4"/>
  <c r="B495" i="4"/>
  <c r="B494" i="4"/>
  <c r="E490" i="4"/>
  <c r="D490" i="4"/>
  <c r="C490" i="4"/>
  <c r="B490" i="4"/>
  <c r="B496" i="4" s="1"/>
  <c r="E474" i="4"/>
  <c r="E475" i="4" s="1"/>
  <c r="D474" i="4"/>
  <c r="D475" i="4" s="1"/>
  <c r="C474" i="4"/>
  <c r="C475" i="4" s="1"/>
  <c r="B470" i="4"/>
  <c r="E464" i="4"/>
  <c r="E465" i="4" s="1"/>
  <c r="D464" i="4"/>
  <c r="D465" i="4" s="1"/>
  <c r="C464" i="4"/>
  <c r="C465" i="4" s="1"/>
  <c r="B462" i="4"/>
  <c r="B472" i="4" s="1"/>
  <c r="B460" i="4"/>
  <c r="E454" i="4"/>
  <c r="E455" i="4" s="1"/>
  <c r="D454" i="4"/>
  <c r="D455" i="4" s="1"/>
  <c r="C454" i="4"/>
  <c r="C455" i="4" s="1"/>
  <c r="B450" i="4"/>
  <c r="B455" i="4" s="1"/>
  <c r="E445" i="4"/>
  <c r="D445" i="4"/>
  <c r="C445" i="4"/>
  <c r="B444" i="4"/>
  <c r="B443" i="4"/>
  <c r="E439" i="4"/>
  <c r="D439" i="4"/>
  <c r="C439" i="4"/>
  <c r="B439" i="4"/>
  <c r="B445" i="4" s="1"/>
  <c r="E425" i="4"/>
  <c r="E426" i="4" s="1"/>
  <c r="D425" i="4"/>
  <c r="D426" i="4" s="1"/>
  <c r="C425" i="4"/>
  <c r="C426" i="4" s="1"/>
  <c r="B421" i="4"/>
  <c r="E415" i="4"/>
  <c r="E416" i="4" s="1"/>
  <c r="D415" i="4"/>
  <c r="D416" i="4" s="1"/>
  <c r="C415" i="4"/>
  <c r="C416" i="4" s="1"/>
  <c r="B413" i="4"/>
  <c r="B423" i="4" s="1"/>
  <c r="B411" i="4"/>
  <c r="E405" i="4"/>
  <c r="E406" i="4" s="1"/>
  <c r="D405" i="4"/>
  <c r="D406" i="4" s="1"/>
  <c r="C405" i="4"/>
  <c r="C406" i="4" s="1"/>
  <c r="B401" i="4"/>
  <c r="B406" i="4" s="1"/>
  <c r="E396" i="4"/>
  <c r="D396" i="4"/>
  <c r="C396" i="4"/>
  <c r="B395" i="4"/>
  <c r="B394" i="4"/>
  <c r="E390" i="4"/>
  <c r="D390" i="4"/>
  <c r="C390" i="4"/>
  <c r="B390" i="4"/>
  <c r="B396" i="4" s="1"/>
  <c r="E378" i="4"/>
  <c r="E379" i="4" s="1"/>
  <c r="D378" i="4"/>
  <c r="D379" i="4" s="1"/>
  <c r="C378" i="4"/>
  <c r="C379" i="4" s="1"/>
  <c r="B374" i="4"/>
  <c r="E368" i="4"/>
  <c r="E369" i="4" s="1"/>
  <c r="D368" i="4"/>
  <c r="D369" i="4" s="1"/>
  <c r="C368" i="4"/>
  <c r="C369" i="4" s="1"/>
  <c r="B366" i="4"/>
  <c r="B376" i="4" s="1"/>
  <c r="B364" i="4"/>
  <c r="E358" i="4"/>
  <c r="E359" i="4" s="1"/>
  <c r="D358" i="4"/>
  <c r="D359" i="4" s="1"/>
  <c r="C358" i="4"/>
  <c r="C359" i="4" s="1"/>
  <c r="B354" i="4"/>
  <c r="B359" i="4" s="1"/>
  <c r="E349" i="4"/>
  <c r="D349" i="4"/>
  <c r="C349" i="4"/>
  <c r="B348" i="4"/>
  <c r="B347" i="4"/>
  <c r="E343" i="4"/>
  <c r="D343" i="4"/>
  <c r="C343" i="4"/>
  <c r="B343" i="4"/>
  <c r="B349" i="4" s="1"/>
  <c r="B62" i="5"/>
  <c r="B70" i="5"/>
  <c r="B71" i="5"/>
  <c r="B67" i="5"/>
  <c r="B61" i="5"/>
  <c r="B66" i="5"/>
  <c r="B57" i="5"/>
  <c r="B60" i="5"/>
  <c r="B59" i="5"/>
  <c r="B68" i="5"/>
  <c r="B54" i="5"/>
  <c r="B56" i="5"/>
  <c r="B51" i="5"/>
  <c r="B52" i="5"/>
  <c r="B53" i="5"/>
  <c r="E330" i="4"/>
  <c r="E331" i="4" s="1"/>
  <c r="D330" i="4"/>
  <c r="D331" i="4" s="1"/>
  <c r="C330" i="4"/>
  <c r="C331" i="4" s="1"/>
  <c r="B326" i="4"/>
  <c r="E320" i="4"/>
  <c r="E321" i="4" s="1"/>
  <c r="D320" i="4"/>
  <c r="D321" i="4" s="1"/>
  <c r="C320" i="4"/>
  <c r="C321" i="4" s="1"/>
  <c r="B318" i="4"/>
  <c r="B328" i="4" s="1"/>
  <c r="B316" i="4"/>
  <c r="E310" i="4"/>
  <c r="E311" i="4" s="1"/>
  <c r="D310" i="4"/>
  <c r="D311" i="4" s="1"/>
  <c r="C310" i="4"/>
  <c r="C311" i="4" s="1"/>
  <c r="B306" i="4"/>
  <c r="B311" i="4" s="1"/>
  <c r="E301" i="4"/>
  <c r="D301" i="4"/>
  <c r="C301" i="4"/>
  <c r="B300" i="4"/>
  <c r="B299" i="4"/>
  <c r="E295" i="4"/>
  <c r="D295" i="4"/>
  <c r="C295" i="4"/>
  <c r="B295" i="4"/>
  <c r="B301" i="4" s="1"/>
  <c r="C101" i="4"/>
  <c r="E280" i="4"/>
  <c r="E281" i="4" s="1"/>
  <c r="D280" i="4"/>
  <c r="D281" i="4" s="1"/>
  <c r="C280" i="4"/>
  <c r="C281" i="4" s="1"/>
  <c r="B276" i="4"/>
  <c r="E270" i="4"/>
  <c r="E271" i="4" s="1"/>
  <c r="D270" i="4"/>
  <c r="D271" i="4" s="1"/>
  <c r="C270" i="4"/>
  <c r="C271" i="4" s="1"/>
  <c r="B268" i="4"/>
  <c r="B278" i="4" s="1"/>
  <c r="B266" i="4"/>
  <c r="E260" i="4"/>
  <c r="E261" i="4" s="1"/>
  <c r="D260" i="4"/>
  <c r="D261" i="4" s="1"/>
  <c r="C260" i="4"/>
  <c r="C261" i="4" s="1"/>
  <c r="B256" i="4"/>
  <c r="B261" i="4" s="1"/>
  <c r="B271" i="4" s="1"/>
  <c r="E251" i="4"/>
  <c r="D251" i="4"/>
  <c r="C251" i="4"/>
  <c r="B250" i="4"/>
  <c r="B249" i="4"/>
  <c r="E245" i="4"/>
  <c r="D245" i="4"/>
  <c r="C245" i="4"/>
  <c r="B245" i="4"/>
  <c r="B251" i="4" s="1"/>
  <c r="E232" i="4"/>
  <c r="E233" i="4" s="1"/>
  <c r="D232" i="4"/>
  <c r="D233" i="4" s="1"/>
  <c r="C232" i="4"/>
  <c r="C233" i="4" s="1"/>
  <c r="B228" i="4"/>
  <c r="E222" i="4"/>
  <c r="E223" i="4" s="1"/>
  <c r="D222" i="4"/>
  <c r="D223" i="4" s="1"/>
  <c r="C222" i="4"/>
  <c r="C223" i="4" s="1"/>
  <c r="B220" i="4"/>
  <c r="B230" i="4" s="1"/>
  <c r="B218" i="4"/>
  <c r="E212" i="4"/>
  <c r="E213" i="4" s="1"/>
  <c r="D212" i="4"/>
  <c r="D213" i="4" s="1"/>
  <c r="C212" i="4"/>
  <c r="C213" i="4" s="1"/>
  <c r="B208" i="4"/>
  <c r="B213" i="4" s="1"/>
  <c r="E203" i="4"/>
  <c r="D203" i="4"/>
  <c r="C203" i="4"/>
  <c r="B202" i="4"/>
  <c r="B201" i="4"/>
  <c r="E197" i="4"/>
  <c r="D197" i="4"/>
  <c r="C197" i="4"/>
  <c r="B197" i="4"/>
  <c r="B203" i="4" s="1"/>
  <c r="B171" i="4"/>
  <c r="B181" i="4" s="1"/>
  <c r="B179" i="4"/>
  <c r="B169" i="4"/>
  <c r="B159" i="4"/>
  <c r="B164" i="4" s="1"/>
  <c r="B174" i="4" s="1"/>
  <c r="B184" i="4" s="1"/>
  <c r="B164" i="5"/>
  <c r="B163" i="5"/>
  <c r="B162" i="5"/>
  <c r="B165" i="5"/>
  <c r="B166" i="5"/>
  <c r="B174" i="5"/>
  <c r="B171" i="5"/>
  <c r="B167" i="5"/>
  <c r="B168" i="5"/>
  <c r="B177" i="5"/>
  <c r="B170" i="5"/>
  <c r="B178" i="5"/>
  <c r="B182" i="5"/>
  <c r="B181" i="5"/>
  <c r="B173" i="5"/>
  <c r="B180" i="5"/>
  <c r="B175" i="5"/>
  <c r="B134" i="5"/>
  <c r="B133" i="5"/>
  <c r="B132" i="5"/>
  <c r="B137" i="5"/>
  <c r="B135" i="5"/>
  <c r="B145" i="5"/>
  <c r="B142" i="5"/>
  <c r="B140" i="5"/>
  <c r="B141" i="5"/>
  <c r="B148" i="5"/>
  <c r="B139" i="5"/>
  <c r="B147" i="5"/>
  <c r="B152" i="5"/>
  <c r="B151" i="5"/>
  <c r="B143" i="5"/>
  <c r="B150" i="5"/>
  <c r="B144" i="5"/>
  <c r="B106" i="5"/>
  <c r="B105" i="5"/>
  <c r="B104" i="5"/>
  <c r="B111" i="5"/>
  <c r="B108" i="5"/>
  <c r="B118" i="5"/>
  <c r="B107" i="5"/>
  <c r="B110" i="5"/>
  <c r="B109" i="5"/>
  <c r="B120" i="5"/>
  <c r="B116" i="5"/>
  <c r="B119" i="5"/>
  <c r="B124" i="5"/>
  <c r="B123" i="5"/>
  <c r="B112" i="5"/>
  <c r="B121" i="5"/>
  <c r="B115" i="5"/>
  <c r="B114" i="5"/>
  <c r="B117" i="5"/>
  <c r="B80" i="5"/>
  <c r="B79" i="5"/>
  <c r="B78" i="5"/>
  <c r="B82" i="5"/>
  <c r="B77" i="5"/>
  <c r="B88" i="5"/>
  <c r="B84" i="5"/>
  <c r="B85" i="5"/>
  <c r="B83" i="5"/>
  <c r="B93" i="5"/>
  <c r="B90" i="5"/>
  <c r="B94" i="5"/>
  <c r="B97" i="5"/>
  <c r="B96" i="5"/>
  <c r="B87" i="5"/>
  <c r="B95" i="5"/>
  <c r="B63" i="5"/>
  <c r="B55" i="5"/>
  <c r="B64" i="5"/>
  <c r="B69" i="5"/>
  <c r="E183" i="4"/>
  <c r="E184" i="4" s="1"/>
  <c r="D183" i="4"/>
  <c r="D184" i="4" s="1"/>
  <c r="C183" i="4"/>
  <c r="C184" i="4" s="1"/>
  <c r="E173" i="4"/>
  <c r="E174" i="4" s="1"/>
  <c r="D173" i="4"/>
  <c r="D174" i="4" s="1"/>
  <c r="C173" i="4"/>
  <c r="C174" i="4" s="1"/>
  <c r="E163" i="4"/>
  <c r="E164" i="4" s="1"/>
  <c r="D163" i="4"/>
  <c r="D164" i="4" s="1"/>
  <c r="C163" i="4"/>
  <c r="C164" i="4" s="1"/>
  <c r="E154" i="4"/>
  <c r="D154" i="4"/>
  <c r="C154" i="4"/>
  <c r="B153" i="4"/>
  <c r="B152" i="4"/>
  <c r="E148" i="4"/>
  <c r="D148" i="4"/>
  <c r="C148" i="4"/>
  <c r="B148" i="4"/>
  <c r="B154" i="4" s="1"/>
  <c r="B105" i="4"/>
  <c r="B122" i="4"/>
  <c r="B132" i="4" s="1"/>
  <c r="B117" i="4"/>
  <c r="B127" i="4" s="1"/>
  <c r="B137" i="4" s="1"/>
  <c r="D81" i="5"/>
  <c r="B89" i="5"/>
  <c r="B106" i="4"/>
  <c r="E136" i="4"/>
  <c r="E137" i="4" s="1"/>
  <c r="D136" i="4"/>
  <c r="D137" i="4" s="1"/>
  <c r="C136" i="4"/>
  <c r="C137" i="4" s="1"/>
  <c r="E126" i="4"/>
  <c r="E127" i="4" s="1"/>
  <c r="D126" i="4"/>
  <c r="D127" i="4" s="1"/>
  <c r="C126" i="4"/>
  <c r="C127" i="4" s="1"/>
  <c r="B124" i="4"/>
  <c r="B134" i="4" s="1"/>
  <c r="E116" i="4"/>
  <c r="E117" i="4" s="1"/>
  <c r="D116" i="4"/>
  <c r="D117" i="4" s="1"/>
  <c r="C116" i="4"/>
  <c r="C117" i="4" s="1"/>
  <c r="E107" i="4"/>
  <c r="D107" i="4"/>
  <c r="C107" i="4"/>
  <c r="E101" i="4"/>
  <c r="D101" i="4"/>
  <c r="B101" i="4"/>
  <c r="B107" i="4" s="1"/>
  <c r="B172" i="5"/>
  <c r="B176" i="5"/>
  <c r="B81" i="5"/>
  <c r="B91" i="5"/>
  <c r="B80" i="4"/>
  <c r="B90" i="4" s="1"/>
  <c r="B59" i="4"/>
  <c r="B77" i="4" s="1"/>
  <c r="B87" i="4" s="1"/>
  <c r="E89" i="4"/>
  <c r="E90" i="4" s="1"/>
  <c r="D89" i="4"/>
  <c r="D90" i="4" s="1"/>
  <c r="C89" i="4"/>
  <c r="C90" i="4" s="1"/>
  <c r="E79" i="4"/>
  <c r="E80" i="4" s="1"/>
  <c r="D79" i="4"/>
  <c r="D80" i="4" s="1"/>
  <c r="C79" i="4"/>
  <c r="C80" i="4" s="1"/>
  <c r="E69" i="4"/>
  <c r="E70" i="4" s="1"/>
  <c r="D69" i="4"/>
  <c r="D70" i="4" s="1"/>
  <c r="C69" i="4"/>
  <c r="C70" i="4" s="1"/>
  <c r="E60" i="4"/>
  <c r="D60" i="4"/>
  <c r="C60" i="4"/>
  <c r="E54" i="4"/>
  <c r="D54" i="4"/>
  <c r="C54" i="4"/>
  <c r="B54" i="4"/>
  <c r="B60" i="4" s="1"/>
  <c r="D44" i="4"/>
  <c r="D45" i="4" s="1"/>
  <c r="E44" i="4"/>
  <c r="E45" i="4" s="1"/>
  <c r="E24" i="4"/>
  <c r="D24" i="4"/>
  <c r="C24" i="4"/>
  <c r="C25" i="4" s="1"/>
  <c r="C44" i="4"/>
  <c r="C45" i="4" s="1"/>
  <c r="B45" i="4"/>
  <c r="F695" i="4" l="1"/>
  <c r="F751" i="4"/>
  <c r="B761" i="4"/>
  <c r="F735" i="4"/>
  <c r="F705" i="4"/>
  <c r="B715" i="4"/>
  <c r="F689" i="4"/>
  <c r="F646" i="4"/>
  <c r="F656" i="4"/>
  <c r="B666" i="4"/>
  <c r="F640" i="4"/>
  <c r="F596" i="4"/>
  <c r="F606" i="4"/>
  <c r="B616" i="4"/>
  <c r="F590" i="4"/>
  <c r="F546" i="4"/>
  <c r="F556" i="4"/>
  <c r="B566" i="4"/>
  <c r="F540" i="4"/>
  <c r="F496" i="4"/>
  <c r="F506" i="4"/>
  <c r="B516" i="4"/>
  <c r="F490" i="4"/>
  <c r="F445" i="4"/>
  <c r="F455" i="4"/>
  <c r="B465" i="4"/>
  <c r="F439" i="4"/>
  <c r="F396" i="4"/>
  <c r="F406" i="4"/>
  <c r="B416" i="4"/>
  <c r="F349" i="4"/>
  <c r="F390" i="4"/>
  <c r="F359" i="4"/>
  <c r="B369" i="4"/>
  <c r="F343" i="4"/>
  <c r="F301" i="4"/>
  <c r="B321" i="4"/>
  <c r="F311" i="4"/>
  <c r="F295" i="4"/>
  <c r="B146" i="5"/>
  <c r="B136" i="5"/>
  <c r="F251" i="4"/>
  <c r="B281" i="4"/>
  <c r="F281" i="4" s="1"/>
  <c r="F271" i="4"/>
  <c r="F261" i="4"/>
  <c r="F245" i="4"/>
  <c r="F203" i="4"/>
  <c r="F213" i="4"/>
  <c r="B223" i="4"/>
  <c r="F154" i="4"/>
  <c r="F197" i="4"/>
  <c r="F137" i="4"/>
  <c r="F184" i="4"/>
  <c r="F164" i="4"/>
  <c r="F174" i="4"/>
  <c r="F148" i="4"/>
  <c r="F117" i="4"/>
  <c r="F107" i="4"/>
  <c r="F101" i="4"/>
  <c r="F127" i="4"/>
  <c r="F80" i="4"/>
  <c r="F54" i="4"/>
  <c r="F60" i="4"/>
  <c r="F70" i="4"/>
  <c r="F90" i="4"/>
  <c r="F45" i="4"/>
  <c r="B771" i="4" l="1"/>
  <c r="F771" i="4" s="1"/>
  <c r="F761" i="4"/>
  <c r="B725" i="4"/>
  <c r="F725" i="4" s="1"/>
  <c r="F715" i="4"/>
  <c r="B676" i="4"/>
  <c r="F676" i="4" s="1"/>
  <c r="F666" i="4"/>
  <c r="B626" i="4"/>
  <c r="F626" i="4" s="1"/>
  <c r="F616" i="4"/>
  <c r="B576" i="4"/>
  <c r="F576" i="4" s="1"/>
  <c r="F566" i="4"/>
  <c r="B526" i="4"/>
  <c r="F526" i="4" s="1"/>
  <c r="F516" i="4"/>
  <c r="B475" i="4"/>
  <c r="F475" i="4" s="1"/>
  <c r="F465" i="4"/>
  <c r="B426" i="4"/>
  <c r="F426" i="4" s="1"/>
  <c r="F416" i="4"/>
  <c r="B379" i="4"/>
  <c r="F379" i="4" s="1"/>
  <c r="F369" i="4"/>
  <c r="B331" i="4"/>
  <c r="F331" i="4" s="1"/>
  <c r="F321" i="4"/>
  <c r="B233" i="4"/>
  <c r="F233" i="4" s="1"/>
  <c r="F223" i="4"/>
  <c r="E34" i="4" l="1"/>
  <c r="E35" i="4" s="1"/>
  <c r="D34" i="4"/>
  <c r="D35" i="4" s="1"/>
  <c r="C34" i="4"/>
  <c r="C35" i="4" s="1"/>
  <c r="E25" i="4"/>
  <c r="D25" i="4"/>
  <c r="E15" i="4"/>
  <c r="D15" i="4"/>
  <c r="C15" i="4"/>
  <c r="B15" i="4"/>
  <c r="B22" i="4" s="1"/>
  <c r="B32" i="4" s="1"/>
  <c r="B42" i="4" s="1"/>
  <c r="E9" i="4"/>
  <c r="D9" i="4"/>
  <c r="C9" i="4"/>
  <c r="B9" i="4"/>
  <c r="F35" i="4" l="1"/>
  <c r="F25" i="4"/>
  <c r="F15" i="4"/>
  <c r="F9" i="4"/>
</calcChain>
</file>

<file path=xl/sharedStrings.xml><?xml version="1.0" encoding="utf-8"?>
<sst xmlns="http://schemas.openxmlformats.org/spreadsheetml/2006/main" count="1619" uniqueCount="209">
  <si>
    <t>Rock N Roll Gold</t>
  </si>
  <si>
    <t>Molten Speed Wax</t>
  </si>
  <si>
    <t>Squirt</t>
  </si>
  <si>
    <t>White Lightning Epic Ride</t>
  </si>
  <si>
    <t>Smoove</t>
  </si>
  <si>
    <t>Cycle Star Gold</t>
  </si>
  <si>
    <t>Muc Off Hydro Dynamic</t>
  </si>
  <si>
    <t xml:space="preserve">Key - Chains are checked for initial tolerance, allowable wear is 0.5mm across 8 links (0.5%). 0.5mm wear is therefore classed as 100% wear, and so every 0.1mm wear  = 2% wear. </t>
  </si>
  <si>
    <t xml:space="preserve">Chains are measured across 7 separate sections and the average of the 7 measures is wear measure. </t>
  </si>
  <si>
    <t>Each block is 1000 km consisting of flat interval simulations (large chain ring and cycling through cogs 4,5 &amp; 6) and hill simulation intervals (small chain ring cycling through cogs 1,2&amp;3)</t>
  </si>
  <si>
    <t xml:space="preserve">For no contamination blocks re lube intervals are every 400km on flat sim and 200km on hill sim intervals. </t>
  </si>
  <si>
    <t>For contamination blocks re lubing is doubled - so every 200km Flat sim and 100km hill sim to give lubes a proper chance to "clean as lube", "form protective membranes" etc.</t>
  </si>
  <si>
    <t>Dry contamination block - 5grams sandy loam is added halfway through intervals</t>
  </si>
  <si>
    <t xml:space="preserve">Wet contamination block - 500ml of water is sprayed on from small pressure bottle, + 5grams sandy loam added. </t>
  </si>
  <si>
    <t>Extreme contamination block - the amount of contamination is doubled (1litre + 10 grams), and the contamination is added at just under 1/3rd AND 2/3rds into each interval.</t>
  </si>
  <si>
    <t>No contamination blocks are alternated in between contamination blocks again to give lubes more of a chance to clear contaminants</t>
  </si>
  <si>
    <t xml:space="preserve">Through the first 6 blocks  - test stops when wear exceeds 0.5mm. Chain is then fully cleaned and re lubed for a single application longevity test. </t>
  </si>
  <si>
    <t xml:space="preserve">All intervals the target watts are 250w. </t>
  </si>
  <si>
    <t>Extreme contamination Block 6 - the chains will be fully cleaned prior to reset contamination levels and give best chance to survive block which is akin to harsh condition mtb / cx riding.</t>
  </si>
  <si>
    <t xml:space="preserve">Single application longevity test Block 7 - Chain will again be fully cleaned from block 6, and chain  given another 0.25mm wear 0.25mm wear allowance from either its test stop point or end of block 6 wear mark.  It is run on flat sim on cog 4 for the duration - checked every 250km. </t>
  </si>
  <si>
    <t xml:space="preserve">Does this testing relate to km's I can expect to achieve from a lube in my real world riding? </t>
  </si>
  <si>
    <t xml:space="preserve">Yes, no, maybe. The test is run at higher watts than most will ever average day to day, however the no contamination blocks will be cleaner than  real world riding, whilst the contamination blocks are harder. </t>
  </si>
  <si>
    <t xml:space="preserve">Each persons power, the conditions they ride in, the level of cleaning and maintenance etc will greatly affect a lubricants abrasiveness on a chain in every day riding. A wet ride early in a chains life with no maintenance can lead to a dramatically shorter lifespan for same lubricant as the contamination hosed in there will largely stay there abrading away from that  point onwards.  </t>
  </si>
  <si>
    <t>I use blocks 1 to 5 as a predictor for total chain km's based on if these blocks were to repeated over and over until 0.5 mm wear mark reached and is a good indicator for road riding performance.</t>
  </si>
  <si>
    <t xml:space="preserve">Block 6 is more representative of how a lubricant handles extreme conditions and is an indicator for performance harsh off road riding conditions. </t>
  </si>
  <si>
    <t xml:space="preserve">How do the results compare to any real world data? I have a bit for RNR gold and obviously MSW. RNR was common to see chains worn well past 0.5 to 0.75 within 3000 to 4000km. It can be good lube but needs a lot of maintenance. </t>
  </si>
  <si>
    <t xml:space="preserve">MSW - As re-waxing re-sets the contamination to almost zero each time, and completely protects chain metal as have two solid wax surfaces articulating on each other for "x" km depending on conditions, </t>
  </si>
  <si>
    <t xml:space="preserve">Chain and drivetrain lifespan can be extreme. As yet I have not had a customer achieve under 10,000km to 0.5, most are 15,000 to 20,000km, and I have one on track to set new records (currently 0.04 after 8000km) </t>
  </si>
  <si>
    <t xml:space="preserve">If you have real world reliable data re lube km's for a lube tested please let me know - I will cover off a few questions re how tested etc as accuracy is tricky - but I like to get good info where I can. </t>
  </si>
  <si>
    <t>Total cost</t>
  </si>
  <si>
    <t>Muc Off Nano Lube</t>
  </si>
  <si>
    <t xml:space="preserve"> </t>
  </si>
  <si>
    <t>Wend wax 2</t>
  </si>
  <si>
    <t>Tru Tension Tungsten All Weather</t>
  </si>
  <si>
    <t>Tru-Tension Tungsten All Weather</t>
  </si>
  <si>
    <t>Nix Frix Shun</t>
  </si>
  <si>
    <t>Silca Drip Batch 2</t>
  </si>
  <si>
    <t>Tru Tension Tungsten Race (D.A)</t>
  </si>
  <si>
    <t>Cost to lubricate (based on blocks 1-5)</t>
  </si>
  <si>
    <t>Ultegra Road</t>
  </si>
  <si>
    <t>Lubricant Cost</t>
  </si>
  <si>
    <t>Chains cost</t>
  </si>
  <si>
    <t>Cassette Cost</t>
  </si>
  <si>
    <t>Chainrings cost</t>
  </si>
  <si>
    <t>2 chains per cassette /  6 chains per chain rings</t>
  </si>
  <si>
    <t>Dura Ace</t>
  </si>
  <si>
    <t>1 chains per cassette /  6 chains per chain rings</t>
  </si>
  <si>
    <t>times greater</t>
  </si>
  <si>
    <t>Muc-Off Hydrodynamic</t>
  </si>
  <si>
    <t>Muc-Off Nano Lube</t>
  </si>
  <si>
    <t>Cyclestar Gold (Bankrupt?)</t>
  </si>
  <si>
    <t>Ceramic Speed UFO Drip v2</t>
  </si>
  <si>
    <t>Silca Super Secret Drip</t>
  </si>
  <si>
    <t>Dry Gravel Riding - based on block 2 wear</t>
  </si>
  <si>
    <t>GRX 810</t>
  </si>
  <si>
    <t>Tru-Tension Tungsten Race - Double Application rate</t>
  </si>
  <si>
    <t>Mspeedwax Double Application</t>
  </si>
  <si>
    <t>Silca Hot Melt</t>
  </si>
  <si>
    <t>Cost to run data modelling</t>
  </si>
  <si>
    <t>ZFC test data graphs became too crowded and also it was difficult for readers to ascertain what the block by block data meant for them and their riding.</t>
  </si>
  <si>
    <t xml:space="preserve">Even the cumulative wear result did not provide an accurate grab and go picture. Ie two lubricants may have finished with a similar total km's achieved to wear rate allowance, however they performed quite differently during the test. This could have a large bearing on what lubricant you choose to use, ie a lubricant may have reached wear rate allowance faster than it should due to initial penetration issues leading to a high wear rate in clean block 1, however its wear rate in dry contamination block 2 was very low - meaning assuming one can negate the penetration issues, that lubricant may be a great choice for gravel riders / dry mtb / cx riding etc. </t>
  </si>
  <si>
    <t>1) Type of riding and drivetrain -ie road &amp; ultegra and dura ace groupsets. The more expensive the groupset, the more the focus shifts to drive train component wear rate vs cost of lubricant. If one is often riding gravel / dry mtb / dry cx - then the wear rates are taken from dry contamination block 2, and GRX 810 groupset parts cost. Lastly the most extreme situation is used for those riding wet &amp; muddy gravel / mtb  / cx conditions based on extreme contamination block 6, and the most expensive groupset that is currently the most expensive that is used for such riding / racing - axs red 12speed. This is the ultimate test of what the lubricant performance will do for cost to run drivetrain if subjecting drivetrain to extreme conditions</t>
  </si>
  <si>
    <t xml:space="preserve">2) The modelling - being modelling, is a combination of measured data and reasonable assumptions from data. Modelling is different to simply reporting measured results and a fairly black &amp; white conclusion from said results. Modelling requires one to make reasonable assumptions based on data. The modelling / assumptions can only cover a limited set of scenario's and your personal results may differ a little, or a lot - depending on real world factors such as your power, how harsh are the conditions vs those in control test, what maintenance you perform etc etc. </t>
  </si>
  <si>
    <t xml:space="preserve">3) The modelling by using a mix of both measured data and the same assumptions for a particlar use based on the measured data, will provide a solid base for your decisions. Ie if the modelling shows that lubricant X delivers vastly lower wear than lubricant Y in dry contamination block, whilst assumptions are then made re kms to wear to recommended replacment mark, how many chains to a cassette &amp; set of chain rings etc to determine cost to run - whilst your personal situation may differ to the modelling based on factors mentioned above, the modelling will still provide a very robust guide as to whether lubricant choice X or Y is the right one for you for your typical riding style. You may find that you have a particular lubricant for your gravel bike that differs vs your road bike. </t>
  </si>
  <si>
    <t xml:space="preserve">4) Whilst the basis for the modelling is taken from measured results of the control test protocol, assumptions then need to be made based on years of real world observations of hundreds of thousands of km's or riding with regards to aspects such as a) what groupsets can reliably ensure two chains will run through a cassette if chain replaced at 0.5% - ie steel cassettes such as ultegra, grx are generally fine, soft alloy cassettes such as dura ace are not are still often one chain to a cassette even if replaced at recommended replacement mark.  b) gravel / mtb / cx kms are not the same as road km's - you go slower, it takes more revolutions of the crank to complete a particular km. So modelling needs to extrapolate out based on average speeds and "hours" to model the cost to run calculations. As the control test is on smart trainer simulating road km's, when translatng the wear rates over to gravel / mtb / cx  - the cost to run must factor that it takes more hours grinding away to achieve those km's. In simple terms, if for the average power used in testing (250w), a 75kg rider would average 30km on road in a mix of flat and hill riding, and 20kmh in gravel  / cx / mtb - then in essence 1km of gravel riding is equivalent to 1.5km or road riding etc. So the cost to run for 10,000km of road, would be increased to the cost to run for 15,000km of road to model the cost to run for 10,000km of gravel, as quite simply this will be more real world representative. I have much data on average speeds of gravel / mtb / cx riding vs road for same Normalised power efforts to be able to put together very accurate modelling to take into account the measured wear rates from control test, and applying them to differences in what different disciplines "Kilometre" is worth vs road kms. </t>
  </si>
  <si>
    <t xml:space="preserve">The block by block wear rates will still be up as a data table, however the cost to run modelling based on measured data extrapolated over the main riding disciplines and groupsets will present the lubricant performance data in a manner that is much more real world applicable regarding readers able to easily acsertain what lubricant is going to delvier them the lowest wear rates and cost to run for their riding. </t>
  </si>
  <si>
    <t>Chain wear cost</t>
  </si>
  <si>
    <t>Cassette wear Cost</t>
  </si>
  <si>
    <t>Unit cost</t>
  </si>
  <si>
    <t>Units used</t>
  </si>
  <si>
    <t>Using main 5000km test blocks 1 to 5 wear rate, extrapolated to 10,000km</t>
  </si>
  <si>
    <t>Chainring wear cost</t>
  </si>
  <si>
    <t>Wet Gravel / MTB / CX Riding - Based on Block 4 wear rate</t>
  </si>
  <si>
    <t xml:space="preserve">With drive train cost extrapolations - it would be very messy to try to cover all main groupsets, ie including sram x01 / xx1, or XT / XTR, or campy ekar etc - and are still limited by level of robust wear rate data for those components - ie XX1 cassettes believed to last twice as long as XTR cassette, same for xx1 chains vs xtr chains - but guessing too much in the modelling extrapolations becomes a bit too ball park. The extrapolations used in the modelling are based on robust component wear rate data (ie we know ultegra / grx cassettes are at least double longevity of dura ace cassettes. However, obviously you need to take your particular components and componenet cost into account when reviewing cost to run modelling. If you are looking at grx cost to run in dry gravel conditions but you are running Ekar or AXS red or force, you will want to factor the higher component cost vs the modelling for your components - and if in doubt, always lean towards a lubricant that delivers lowest wear rate. </t>
  </si>
  <si>
    <t xml:space="preserve">If you are considering a particular lubricant and are running expensive components and / or clock up serious miles, it may well be worth your time to read the detail review. This will help highlight if a lubricant has a particular issue you should be aware of - ie if a lubricant has significant penetration issues, this is extremely important to know as part of your maintenance. Cleaning chain post wet ride or very dusty ride (always a rather critical maintenance aspect to look  after your parts) if you then have a significant penetration issue to overcome to avoid initial high friction and wear, it is best to be aware of this and the best methods to mitigate / negate. Also refer to the top maintenance hints and tips guide which  covers most of this information as well + some extra gems for drivetrain extension / friction reduction. </t>
  </si>
  <si>
    <t>Components used per 10,000km based on dry contamination block wear rate</t>
  </si>
  <si>
    <t>Components used per 10,000km based on wet contamination block wear rate</t>
  </si>
  <si>
    <t xml:space="preserve">Extreme Conditions - Ie Full mudder cx - based on extreme contamination block 6 </t>
  </si>
  <si>
    <t>Components used per 10,000km based on extreme contamination block wear rate</t>
  </si>
  <si>
    <t>Increase on base due to dry  gravel / mtb /cx km's vs Road</t>
  </si>
  <si>
    <t>Ultegra 11spd Components</t>
  </si>
  <si>
    <t>Number of chains worn</t>
  </si>
  <si>
    <t>Chains Cost</t>
  </si>
  <si>
    <t>Number of Cassettes Worn</t>
  </si>
  <si>
    <t>Cassettes Cost</t>
  </si>
  <si>
    <t>Chainrings Worn</t>
  </si>
  <si>
    <t>Chain rings cost</t>
  </si>
  <si>
    <t>Total Cost Per 10,000km</t>
  </si>
  <si>
    <t>Increase on base due to block 4 kms vs Road</t>
  </si>
  <si>
    <t>Increase on base due to block 6 kms vs Road</t>
  </si>
  <si>
    <r>
      <t xml:space="preserve">White Lightning Epic Ride </t>
    </r>
    <r>
      <rPr>
        <b/>
        <sz val="11"/>
        <color rgb="FFFF0000"/>
        <rFont val="Calibri"/>
        <family val="2"/>
        <scheme val="minor"/>
      </rPr>
      <t>(Extrapolated data)</t>
    </r>
  </si>
  <si>
    <r>
      <t xml:space="preserve">Muc Off Hydro Dynamic </t>
    </r>
    <r>
      <rPr>
        <b/>
        <sz val="11"/>
        <color rgb="FFFF0000"/>
        <rFont val="Calibri"/>
        <family val="2"/>
        <scheme val="minor"/>
      </rPr>
      <t>(extrapolated data)</t>
    </r>
  </si>
  <si>
    <r>
      <t>Rock N Roll Gold</t>
    </r>
    <r>
      <rPr>
        <b/>
        <sz val="11"/>
        <color rgb="FFFF0000"/>
        <rFont val="Calibri"/>
        <family val="2"/>
        <scheme val="minor"/>
      </rPr>
      <t xml:space="preserve"> (Extrapolated Data)</t>
    </r>
  </si>
  <si>
    <r>
      <t xml:space="preserve">Squirt </t>
    </r>
    <r>
      <rPr>
        <b/>
        <sz val="11"/>
        <color rgb="FFFF0000"/>
        <rFont val="Calibri"/>
        <family val="2"/>
        <scheme val="minor"/>
      </rPr>
      <t>(Extrapolated Data)</t>
    </r>
  </si>
  <si>
    <r>
      <t xml:space="preserve">White Lightning Epic Ride </t>
    </r>
    <r>
      <rPr>
        <b/>
        <sz val="11"/>
        <color rgb="FFFF0000"/>
        <rFont val="Calibri"/>
        <family val="2"/>
        <scheme val="minor"/>
      </rPr>
      <t>(Extrapolated Data)</t>
    </r>
  </si>
  <si>
    <r>
      <t xml:space="preserve">Smoove </t>
    </r>
    <r>
      <rPr>
        <b/>
        <sz val="11"/>
        <color rgb="FFFF0000"/>
        <rFont val="Calibri"/>
        <family val="2"/>
        <scheme val="minor"/>
      </rPr>
      <t>(Extrapolated Data)</t>
    </r>
  </si>
  <si>
    <r>
      <t xml:space="preserve">Muc Off Hydro Dynamic </t>
    </r>
    <r>
      <rPr>
        <b/>
        <sz val="11"/>
        <color rgb="FFFF0000"/>
        <rFont val="Calibri"/>
        <family val="2"/>
        <scheme val="minor"/>
      </rPr>
      <t>(Extrapolated Data)</t>
    </r>
  </si>
  <si>
    <r>
      <t xml:space="preserve">Muc Off Nano Lube </t>
    </r>
    <r>
      <rPr>
        <b/>
        <sz val="11"/>
        <color rgb="FFFF0000"/>
        <rFont val="Calibri"/>
        <family val="2"/>
        <scheme val="minor"/>
      </rPr>
      <t>(Extrapolated Data)</t>
    </r>
  </si>
  <si>
    <r>
      <t xml:space="preserve">Cycle Star Gold </t>
    </r>
    <r>
      <rPr>
        <b/>
        <sz val="11"/>
        <color rgb="FFFF0000"/>
        <rFont val="Calibri"/>
        <family val="2"/>
        <scheme val="minor"/>
      </rPr>
      <t>(Extrapolated Data)</t>
    </r>
  </si>
  <si>
    <r>
      <t xml:space="preserve">Cycle Star Gold </t>
    </r>
    <r>
      <rPr>
        <b/>
        <sz val="11"/>
        <color rgb="FFFF0000"/>
        <rFont val="Calibri"/>
        <family val="2"/>
        <scheme val="minor"/>
      </rPr>
      <t>(Extrapolated Data) (Bankrupt?)</t>
    </r>
  </si>
  <si>
    <r>
      <t xml:space="preserve">Nix Frix Shun </t>
    </r>
    <r>
      <rPr>
        <b/>
        <sz val="11"/>
        <color rgb="FFFF0000"/>
        <rFont val="Calibri"/>
        <family val="2"/>
        <scheme val="minor"/>
      </rPr>
      <t>(Extrapolated Data)</t>
    </r>
  </si>
  <si>
    <r>
      <t>Wend wax 2</t>
    </r>
    <r>
      <rPr>
        <b/>
        <sz val="11"/>
        <color rgb="FFFF0000"/>
        <rFont val="Calibri"/>
        <family val="2"/>
        <scheme val="minor"/>
      </rPr>
      <t xml:space="preserve"> (Extrapolated Data)</t>
    </r>
  </si>
  <si>
    <t>Silca SS Drip</t>
  </si>
  <si>
    <t xml:space="preserve">Cost to Run per 10,000km - Road roading mixed conditions (based on wear rate data from main 5000km test with dry and wet contamination blocks) </t>
  </si>
  <si>
    <t>GRX 810 Components - Dry gravel / Mtb / Cx</t>
  </si>
  <si>
    <t>GRX 810 Components - Wet gravel / Mtb / Cx</t>
  </si>
  <si>
    <t xml:space="preserve">Cost to Run per 10,000km - Gravel / MTB / CX - Wet abrasive conditions - based on wear rate data from wet contamination test block </t>
  </si>
  <si>
    <t xml:space="preserve">Cost to Run per 10,000km - Gravel / MTB / CX - Dry dusty  conditions - based on wear rate data from dry contamination test block </t>
  </si>
  <si>
    <t>GRX 810 Components - Extreme Conditions  (full mud cx etc)</t>
  </si>
  <si>
    <t xml:space="preserve">Cost to Run per 10,000km - Gravel / MTB / CX - Wet abrasive conditions - based on wear rate data from Extreme Contamination test block </t>
  </si>
  <si>
    <t>(NOTE -  "D.A" = lubricant was re applied at double the rate vs standard test protocol intervals due to short treatment lifespan. In the case of immersive waxes, bags of wax used was not doubled, simply the number of re-waxes)</t>
  </si>
  <si>
    <t>(NOTE - "I.P" = wear rate results impacted by significant initial penetration issues which resulted in very high wear rates in block 1 of test. Wear rate results + cost to run calcs can be much lower if initial penetration issue negated - ie via immersive application vs manufacturer application instructions.   "D.A" = lubricant was re applied at double the rate vs standard test protocol intervals due to short treatment lifespan. In the case of immersive waxes, bags of wax used was not doubled, simply the number of re-waxes)</t>
  </si>
  <si>
    <t>(NOTE - "D.A" = lubricant was re applied at double the rate vs standard test protocol intervals due to short treatment lifespan. In the case of immersive waxes, bags of wax used was not doubled, simply the number of re-waxes)</t>
  </si>
  <si>
    <r>
      <t xml:space="preserve">Mspeedwax Double Application </t>
    </r>
    <r>
      <rPr>
        <b/>
        <sz val="11"/>
        <color rgb="FFFF0000"/>
        <rFont val="Calibri"/>
        <family val="2"/>
        <scheme val="minor"/>
      </rPr>
      <t>(D.A)</t>
    </r>
  </si>
  <si>
    <r>
      <t>Squirt -</t>
    </r>
    <r>
      <rPr>
        <b/>
        <sz val="11"/>
        <color rgb="FFFF0000"/>
        <rFont val="Calibri"/>
        <family val="2"/>
        <scheme val="minor"/>
      </rPr>
      <t xml:space="preserve"> (I.P)</t>
    </r>
  </si>
  <si>
    <r>
      <t xml:space="preserve">Smoove </t>
    </r>
    <r>
      <rPr>
        <b/>
        <sz val="11"/>
        <color rgb="FFFF0000"/>
        <rFont val="Calibri"/>
        <family val="2"/>
        <scheme val="minor"/>
      </rPr>
      <t>(I.P)</t>
    </r>
  </si>
  <si>
    <r>
      <t xml:space="preserve">Tru Tension Tungsten Race </t>
    </r>
    <r>
      <rPr>
        <b/>
        <sz val="11"/>
        <color rgb="FFFF0000"/>
        <rFont val="Calibri"/>
        <family val="2"/>
        <scheme val="minor"/>
      </rPr>
      <t>(D.A)</t>
    </r>
  </si>
  <si>
    <r>
      <t xml:space="preserve">Tru Tension Tungsten All Weather </t>
    </r>
    <r>
      <rPr>
        <b/>
        <sz val="11"/>
        <color rgb="FFFF0000"/>
        <rFont val="Calibri"/>
        <family val="2"/>
        <scheme val="minor"/>
      </rPr>
      <t>(I.P)</t>
    </r>
  </si>
  <si>
    <r>
      <t>Smoove</t>
    </r>
    <r>
      <rPr>
        <b/>
        <sz val="11"/>
        <color rgb="FFFF0000"/>
        <rFont val="Calibri"/>
        <family val="2"/>
        <scheme val="minor"/>
      </rPr>
      <t xml:space="preserve"> (I.P)</t>
    </r>
  </si>
  <si>
    <r>
      <t>Tru Tension Tungsten All Weather</t>
    </r>
    <r>
      <rPr>
        <b/>
        <sz val="11"/>
        <color rgb="FFFF0000"/>
        <rFont val="Calibri"/>
        <family val="2"/>
        <scheme val="minor"/>
      </rPr>
      <t xml:space="preserve"> (I.P)</t>
    </r>
  </si>
  <si>
    <r>
      <t>Mspeedwax Double Application</t>
    </r>
    <r>
      <rPr>
        <b/>
        <sz val="11"/>
        <color rgb="FFFF0000"/>
        <rFont val="Calibri"/>
        <family val="2"/>
        <scheme val="minor"/>
      </rPr>
      <t xml:space="preserve"> (D.A)</t>
    </r>
  </si>
  <si>
    <r>
      <t>Tru Tension Tungsten Race</t>
    </r>
    <r>
      <rPr>
        <b/>
        <sz val="11"/>
        <color rgb="FFFF0000"/>
        <rFont val="Calibri"/>
        <family val="2"/>
        <scheme val="minor"/>
      </rPr>
      <t xml:space="preserve"> (D.A)</t>
    </r>
  </si>
  <si>
    <t xml:space="preserve">Welcome to re-vamped test data wrap from the worlds most in depth contolled lubricant testing. Whilst the previous graphs were more eye catching than a data table, they were a) getting to crowded, and b) too hard to work through with regards to block by block performance breakdown and what it means for your riding - ie road, gravel / mtb, extreme conditions etc. </t>
  </si>
  <si>
    <t xml:space="preserve">The most relatable metric was taking that wear rate data, and clearly showing what it means with regards to rate of wear for your drive train components, and the cost to you to run your drivetrain per 10,000km based on that lubricants wear rate. </t>
  </si>
  <si>
    <t>The cost to run per 10,000km was the most popular component of previous graphs - so this has been expanded across Ultegra and Dura Ace components for road. Previously it was just ultegra, however Dura ace highlights much better the benefits of a lubricant that may cost more per bottle, but delivers vastly lower wear rates. The more expensive the drive train components, the cost of the lubricant becomes a very small part of the equation - the component wear rate will be the main cost to run driver</t>
  </si>
  <si>
    <t xml:space="preserve">The cost to run has also been expanded across dry, wet &amp; extreme conditions offroad riding using  GRX 810 groupset component cost based on wear rate performance in those test blocks. </t>
  </si>
  <si>
    <t xml:space="preserve">ZFC test protocol in brief - (I have full test brief on website but not many will read it :)). Most lubricant tests are conducted in clean lab conditions for outright efficiency. This may be tracked over a period ranging anywhere from typically 4hrs to 14 hours. </t>
  </si>
  <si>
    <t>It is extremely rare for any contamination to be introduced in these lab tests. Lubricants are often applied via immersive / ultrasonic application which is not how lubricant is typically applied by consumer.</t>
  </si>
  <si>
    <t xml:space="preserve">This provides a relatively small amount of usefull data for a cyclist. It is maybe ok if looking at data for a time trial or good conditions road race and you are going to fully strip clean chain and immersively apply lubricant post race, but for the many who simply add lube, then later on wipe chain and add more lube - this data will not provide an indication of its ongoing performance. </t>
  </si>
  <si>
    <t>The lab tests also do not provide any substantiation of most common claims found on lubricants such as "Repels dust dirt &amp; grime", "Cleans as it lubricates", "Forms a high strength film / membrane preventing metal on metal or contamination on metal wear</t>
  </si>
  <si>
    <t xml:space="preserve">The lab tests do not provide any information with regards to any possible initial penetration issues of lubricant when applied to a properly cleaned chain. Penetration issues can be common and cause notable wear and friction for certain lubricant types. </t>
  </si>
  <si>
    <t>This is a very important aspect if you are the type of cyclist who likes to maintain drivetrain by regularly properly cleaning chain and re-applying lubriant</t>
  </si>
  <si>
    <t xml:space="preserve">The Zero Friction Cycling test protocol assess if initial penetration issue is present. It assess dry dust contamination resistance. Assess ability to clear contamination. Assess wet contamination performance. Assess Extreme contamination performance. </t>
  </si>
  <si>
    <t xml:space="preserve">Testing per lubricant can reach up to 10,000km depending on its performance across the main test and single application longevity tests. </t>
  </si>
  <si>
    <t xml:space="preserve">The ZFC test protocol is not designed to provide a real world longevity result that relates to you personally, however it is more accurate that real world testing. Why? </t>
  </si>
  <si>
    <t xml:space="preserve">Real world testing is simply all over the place. All of the key variables are not controlled, such as load, time between re-lubes, what contamination is introduced and when is it introduced into the test. Ie all it takes is for a bit more contamination to be introduced early, and at a time when the ride is a higher intensity training ride, and this will greatly effect wear rate.  Real world ride testing needs same chain and same lubricant tested many times over thousands of km's to deliver a ballpark result. </t>
  </si>
  <si>
    <t xml:space="preserve">I have accurately tracked wear rate for 9 chains across my own road ride training using same chain and same lubricant &amp; maintenance. Results varied from 4000km to 6,500km to 0.5%. This is a test result variance of over 60%. </t>
  </si>
  <si>
    <t xml:space="preserve">By controlling all key variables of training load, re-lube intervals, contamination type, and same amount introduced at same points in test, ZFC test protocol has demonstrated a test variance of +/- 5%, with almost 300,000km of controlled testing completed at time of this document update (march 2021). </t>
  </si>
  <si>
    <t xml:space="preserve">Your results may differ to results attained in ZFC test as you may ride with higher or lower load, expose chain to contamination earlier, push lubricant treatment lifespans further, or less, or conduct regular and good maintenance. The key message is the wear rate correlation is extremely likely to correspond with what you attain for that lubricant vs other lubricants tested. </t>
  </si>
  <si>
    <t xml:space="preserve">Whilst the ZFC test does not provide an efficiency loss figure is watts - the correlation between wear rates and lubricant efficiency have proven to be extremely robust, and the times when a lubricant has also been efficiency tested in a reliable and accurate test lab, the performance of the lubricant has aligned with the lubricants wear rate. This makes sense. Quite simply it when a chain is wearing, that is hardened steel parts wearing down. Wearing through hardened steel parts flat out takes friction. If you set to sanding back a steel part with a frictionless cloth, nothing will happen. If you set to it with a bastard file, something will happen. Is your lubricant a grinding paste masquerading as a chain lubricant, or is does it remain a super slippery liquid / chain coating. </t>
  </si>
  <si>
    <t>Intro re worlds most in depth and trusted independent lubricant performance testing - understanding the protocol in brief and the data table results.</t>
  </si>
  <si>
    <t xml:space="preserve">The challenge of lubricating your chain is extreme. Your chain has many moving parts, it is by far the hardest working mechanical part on your bike, and it is completely exposed to the elements. Many lubricants sold are in themselves perfectly fine lubricants - if they ran in a clean sealed environment (such as how your bearings get to run), they would likely remain performing similar to lab test results for a long time. However that is not the environment they run in, and if every particle of airborne dust sticks on contact and lubricant quickly becomes abrasive - this shows up quickly in the ZFC test protocol. The test protocol and the parts wear rates recorded is much more relatable to your real world riding even if your personal results may vary depending on various factors outlined above. </t>
  </si>
  <si>
    <t xml:space="preserve">Where possible, if I have an accurate trusted efficiency loss figure for the lubricant (ie from Ceramic Speed research lab in Denmark) this will be covered in the lubricant detail review. When we have both the efficiency loss result as well as assessment of lubricant from ZFC test on initial penetration issues or not, dry contamination resistance, wet contamination resistance, ability to clear contamination, single application longevity test for road, gravel and extreme events - we have a very complete picture of the lubricants performance. Quite some number of the the worlds biggest players in the chain lubricant market have used ZFC testing to check &amp; benchmark their lubricants performance and claims even when they have attained precise efficiency test results. </t>
  </si>
  <si>
    <t xml:space="preserve">TO THE DATA!     The Truth Shall Set your Friction Free! </t>
  </si>
  <si>
    <t>Finally - on the single application longevity data (separate page) a new much more comprehensive test was introduced in October 2020. Previous test yielded limited data for the many questions re what lubricant for what event that ZFC receives, and so a new much more exhaustive single application longevity test is now conducted to cover road, gravel / mtb, and extreme conditions. Over time i need to re-test lubricants through the new single application longevity test, albeit this will take some time, and also only be done for lubricants that are worth testing</t>
  </si>
  <si>
    <t xml:space="preserve">ZFC receives many emails from around the world seeking advice on what lubricant for what event. These range from a key road time trial, to 24 hour mtb to cross continent events to stage races. </t>
  </si>
  <si>
    <t xml:space="preserve">What lubricant for what event can depend on many factors. Not only from how long does lubricant X last in conditions Y, but a persons budget, race strategty (flag to flag or able to swap to fresh chain/s), mechanical confidence and more. </t>
  </si>
  <si>
    <t xml:space="preserve">The new test assess single application longevity for dry road conditions, dry gravel / mtb / cx conditions, and extreme conditions (wet, muddy etc).  </t>
  </si>
  <si>
    <t xml:space="preserve">The test follows a similar protocol as main lubricant test, alternating between larg ring and cogs 4 through six and small chain ring and cogs 1 through 3, with check measures every 150km. </t>
  </si>
  <si>
    <t xml:space="preserve">A new chain is used for single application longevity test, and the lubricant is applied via immersive application. This acts as a double check re initial penetration issues in the main test where the lubricant is applied as per manufacturer instructions. </t>
  </si>
  <si>
    <t xml:space="preserve">Initial test is dry road conditions. After stripping factory grease the chain is check measure for start measure point for that chain (chains do not always come from the factory exactly the same length). </t>
  </si>
  <si>
    <t xml:space="preserve">For the test block, the chain is given a wear rate  allowance of 0.1% (normal recommended chain wear replacment mark is 0.5%, so it is given 20% of the recommended wear replacement mark. </t>
  </si>
  <si>
    <t xml:space="preserve">How long it takes from the JUMP POINT to the end of wear allowance indicates characteristics of that lubricant. Some lubricants remain extremely low friction even in harsh conditions for an impressive time (ie chain coating type lubricant) followed by a very sharp increase once that treatment is done. Other lubricants can show a slow increase in wear from fairly early on but may not exhibit a clear jump point (ie some wet lubricants) - they just slowly continue to degrade. Such lubricants do not have point of sudden friction increase, but instead steadily increase in friction from - sometimes - kilometre zero. </t>
  </si>
  <si>
    <t xml:space="preserve">After dry road conditions test, chain is ulltrasoncially cleaned, re-lubed via immersive application, and subjected to dry contamination test.  Chain is given a 0.1% wear allowance from end of test measure at end of dry road test </t>
  </si>
  <si>
    <t xml:space="preserve">After dry contamination test, chain is ultrasonically cleaned, re-lubed via immersive application, and subjected to extreme contamination test. Chain is given a 0.1% wear allowance from end of test measure from dry contamination block test. </t>
  </si>
  <si>
    <t xml:space="preserve">Depending on the lubricant, it may demonstrate very different performance results in from one test type to another. Some will excell in dry contamination resistance but fall over in wet, or vice versa. This will be key to helping you decide what to prep  for your personal event based on length and expected conditions, and if you need to have a back up in case the conditions are different to what you expected. </t>
  </si>
  <si>
    <r>
      <t xml:space="preserve">Two key points are highlighted from the check measures. The obvious one is how many Km's until the chain reached its wear allowance. </t>
    </r>
    <r>
      <rPr>
        <b/>
        <u/>
        <sz val="12"/>
        <color rgb="FFFF0000"/>
        <rFont val="Calibri"/>
        <family val="2"/>
        <scheme val="minor"/>
      </rPr>
      <t>The second and more important is the "JUMP POINT"</t>
    </r>
    <r>
      <rPr>
        <sz val="12"/>
        <color theme="1"/>
        <rFont val="Calibri"/>
        <family val="2"/>
        <scheme val="minor"/>
      </rPr>
      <t xml:space="preserve">. This is the moment in the test where the chain wear rate measures change from zero or minimal wear, to a notable wear jump. This signifies when the lubricant treatment is effectively done. Whilst it may continue for some hundreds of km's from that point until it reaches wear rate limit, this JUMP POINT denotes when there will be a marked  increase in friction losses for that lubricant. Once hardened steel parts begin to wear at a noticeable rate - friction losses have jumped. </t>
    </r>
  </si>
  <si>
    <t xml:space="preserve">TO THE DATA!      </t>
  </si>
  <si>
    <t>Single Application Longevity - Dry road conditions test</t>
  </si>
  <si>
    <t>Lubricant</t>
  </si>
  <si>
    <t>Km's to Jump Point</t>
  </si>
  <si>
    <t>Km's to Wear allowance</t>
  </si>
  <si>
    <t>Single Application Longevity - Dry Gravel / Mtb / CX</t>
  </si>
  <si>
    <t>Single Application Longevity - Extreme Conditions</t>
  </si>
  <si>
    <t>Real world KM's Adjusted - Jump Point</t>
  </si>
  <si>
    <t>Real World Km's to Wear allowance</t>
  </si>
  <si>
    <r>
      <t xml:space="preserve">*Note - despite the test being 250w, which is greater than most average on training rides, the smooth nature of machine run seems to deliver much longer treatment lifespans vs real riding where the sinosoidal loading of pedalling action delivers much greater peak forces even for the same avg power, and the environment - like riding your ergo - has less airborne contamination. Real world road riding vs lab testing tends to indicate that lab test claims for treatment longevity may be around double to triple vs what may be assessed in field testing. Ie in a lab test lubricant may hold its efficiency for 600km before notably increasing, yet on road the chain feels and sounds very dry by 300km and not pleasurable to ride past that point without relubricating  / re-waxing. </t>
    </r>
    <r>
      <rPr>
        <b/>
        <u/>
        <sz val="12"/>
        <color rgb="FFFF0000"/>
        <rFont val="Calibri"/>
        <family val="2"/>
        <scheme val="minor"/>
      </rPr>
      <t xml:space="preserve"> For the Single application test, based on when some clear is beginning, real world training where treatment has moved from silky smooth zone etc, I would suggest real world results treatment lifespan at approx 1/3rd of wear jump point km's attained on test machine</t>
    </r>
    <r>
      <rPr>
        <b/>
        <sz val="12"/>
        <color rgb="FF7030A0"/>
        <rFont val="Calibri"/>
        <family val="2"/>
        <scheme val="minor"/>
      </rPr>
      <t xml:space="preserve">. </t>
    </r>
    <r>
      <rPr>
        <b/>
        <sz val="12"/>
        <color rgb="FF0070C0"/>
        <rFont val="Calibri"/>
        <family val="2"/>
        <scheme val="minor"/>
      </rPr>
      <t>Note ZFC is always conservative re treatment lifespans - real world results will vary depending on your power, riding style, environment - conservative estimate is best as a guide just in case.</t>
    </r>
  </si>
  <si>
    <t>Silca Synergetic</t>
  </si>
  <si>
    <t>AB Graphene Wax</t>
  </si>
  <si>
    <t>AB Graphene wax</t>
  </si>
  <si>
    <r>
      <t>AB Graphene Wax</t>
    </r>
    <r>
      <rPr>
        <b/>
        <sz val="11"/>
        <color rgb="FFFF0000"/>
        <rFont val="Calibri"/>
        <family val="2"/>
        <scheme val="minor"/>
      </rPr>
      <t xml:space="preserve"> (Extrapolated data)</t>
    </r>
  </si>
  <si>
    <t>(*Extrapolated data - Used when lubricant on test reached chain wear rate limit (0.5%) before reaching this test block. In that case, data used here is double the wear rate attained during WET contamination block. Extrapolated data has much less accuracy than measured data. It is possible that a lubricant does not in fact perform twice as poorly in Extreme contamination as it did vs Wet contaminaton block. It is possible it may perform worse. The worst lubricants tested thus far did not even make it to wet contamination block, and so have a doulbe extrapolation (ie their wet contamination block was extrapolated by doubling dry contamination block performance, and extreme contamination by doubling their extrapolated wet contamination. This makes their calculated result ballpark indeed - but again lubricants that zoomed past wear rate allowance by end of dry contamination block are extremely poor lubricants, and those only making partway through wet contaminatin block are also well short of the performance of the top known lubricants tested, and so are not recommended due to their very high component wear rates. It is obviously much better to choose a lubricant that proves itself to deliver very low wear rates, as abrading through metal components at pace just flat out takes high friction.</t>
  </si>
  <si>
    <t>(*Extrapolated data - Used when lubricant on test reached chain wear rate limit (0.5%) before reaching this test block. In that case, data used here is double the wear rate attained during dry contamination block. Extrapolated data has much less accuracy than measured data. It is possible that a lubricant does not in fact perform twice as poorly in wet contamination as it did vs dry contaminaton block. It is possible it may perform much worse. If a lubricant did not even make it to wet contamination block, it is quite frankly in ZFC opinion, demonstrating very poor performance vs top known lubricants tested. Some of the top lubricants tested have reached wet contamination block with less that 10% of their wear allowance, whereas the worst tested have been over 150% of wear allowance by the same point and test has had to be stopped. It is obviously much better to choose a lubricant that proves itself to deliver very low wear rates, as abrading through metal components at pace just flat out takes high friction.</t>
  </si>
  <si>
    <t xml:space="preserve">Or it could be that the initial wear rate was very low as lubricant had no initial penetration issues, but then recorded a notable jump in wear once contamination was added, meaning this lubricant is more suited to road riding vs gravel / mtb / cx - even though total wear rate at a particular point in test may be very similar. </t>
  </si>
  <si>
    <t>Also, probably the most critical aspect for most readers of the lubricant test is will it deliver genuine savings to running drivetrain running costs. Some lubricants are very cheap and deliver relatively low wear rates. Some are very expensive but deliver exceptionally low wear rates - especially in certain conditions vs the cheaper lubricants. This can often mean that the bottle of lubricant that is much more expensive can actually save you a large sum of money every year in running costs. Some lubricants cost a lot and deliver very high wear rates and so cost you a comparative fortune in running costs - the difference between the best and the worst is quite staggering.</t>
  </si>
  <si>
    <t xml:space="preserve">Rather than leave it to readers to try to figure out the puzzle, ZFC has now changed the graphs from block by block and cumulative wear rates, to directly modelling cost to run ones drivetrain, covering multiple drivetrains and multiple riding demographic scenario's. </t>
  </si>
  <si>
    <t>Total Cost  to run Per 10,000km</t>
  </si>
  <si>
    <t xml:space="preserve">*Note - it would  take most riders many seasons to complete 10,000km of full mudder cx / mtb riding - and of course  this is the worst case scenaro, and not likely a drivetrain would ever be subjected to such (except those competing in Belgian CX seasons for many years on same bike :). Drivetrains are typically replaced maybe once before a new bike is purchased after a few seasons have passed  and the cyclist starts over. The below of course also works on the premise one is replacing their drivetrain when chain wear reaches 0.5% mark - something that is not common in such riding -what typically occurs with drivetrains ridden frequently in such conditions is drivetrain components are replaced when they simply dont work anymore, and are way past recommended replacment marks. If you run until this point riding most times in full mudder conditions you will have lower cost to run vs below, but you will be spending most of your riding with extremely high friction. Some of the worst performing lubricants tested after contamination blocks have been circa 20w loss at 250w load, which equals circa 40w loss at 500w load. The very best are still around one quarter of those losses. Obviously the best choice is to choose a lubricant that has performed extremely well here, and replace chains at 0.5% - with the right lubricant and maintenance choices you can have your cake and eat it too - very low friction all the time, very low wear, and very low running costs. </t>
  </si>
  <si>
    <t>Ab Graphene lube - TEST RESULTS LOCKED BY NDA</t>
  </si>
  <si>
    <r>
      <rPr>
        <b/>
        <u/>
        <sz val="18"/>
        <color theme="1"/>
        <rFont val="Calibri"/>
        <family val="2"/>
        <scheme val="minor"/>
      </rPr>
      <t>Dura Ace</t>
    </r>
    <r>
      <rPr>
        <b/>
        <sz val="18"/>
        <color theme="1"/>
        <rFont val="Calibri"/>
        <family val="2"/>
        <scheme val="minor"/>
      </rPr>
      <t xml:space="preserve"> 11spd Components</t>
    </r>
  </si>
  <si>
    <t>AB Graphene Lube</t>
  </si>
  <si>
    <t>AB  Graphene Lube</t>
  </si>
  <si>
    <t>Single Appliation Longevity - New test protocol as of October 2020 - Much work to be done to re-test existing lubricant test list</t>
  </si>
  <si>
    <t>Latest review charts Data</t>
  </si>
  <si>
    <t>Block 1 wear</t>
  </si>
  <si>
    <t>Ufo Drip New Formula</t>
  </si>
  <si>
    <t>BLOCK 1 - Initial penetration</t>
  </si>
  <si>
    <t>BLOCK 2 - Dry Contamination</t>
  </si>
  <si>
    <t xml:space="preserve">Silca SS Drip </t>
  </si>
  <si>
    <t>BLOCK 4 - Wet Contamination</t>
  </si>
  <si>
    <t>BLOCK 6 - Extreme Contamination</t>
  </si>
  <si>
    <t>Molten Speed Wax Original Formula</t>
  </si>
  <si>
    <t>Molten Speed Wax original formula</t>
  </si>
  <si>
    <t>CS UFO drip New Formula</t>
  </si>
  <si>
    <t>Average ALL Lubes</t>
  </si>
  <si>
    <t>Average Top 5  lubes</t>
  </si>
  <si>
    <t>Average 5 WORST  lubes</t>
  </si>
  <si>
    <t>Tru-Tension Tungsten All weather</t>
  </si>
  <si>
    <t>Silca hot melt</t>
  </si>
  <si>
    <t>Ultegra 11spd  Road per 10,000km</t>
  </si>
  <si>
    <t>Dura Ace 11spd  Road per 10,000km</t>
  </si>
  <si>
    <t>GRX 810 - Dry offroad conditions</t>
  </si>
  <si>
    <t>UFO Drip New Formula</t>
  </si>
  <si>
    <t>GRX 810 - Wet offroad conditions</t>
  </si>
  <si>
    <t>Ceramic Speed UFO Drip New Formula</t>
  </si>
  <si>
    <t xml:space="preserve">Tru-Tension Tungsten All Weather </t>
  </si>
  <si>
    <t>GRX 810 - Extreme Conditions</t>
  </si>
  <si>
    <t>Tru Tension Tungsten All weather</t>
  </si>
  <si>
    <t>UFO DRIP new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</si>
</sst>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Red]\-&quot;$&quot;#,##0"/>
    <numFmt numFmtId="165" formatCode="&quot;$&quot;#,##0.00;[Red]\-&quot;$&quot;#,##0.00"/>
    <numFmt numFmtId="166" formatCode="0.0%"/>
    <numFmt numFmtId="167" formatCode="#,##0.0"/>
    <numFmt numFmtId="168" formatCode="0.0"/>
    <numFmt numFmtId="169" formatCode="_(&quot;$&quot;* #,##0.0_);_(&quot;$&quot;* \(#,##0.0\);_(&quot;$&quot;* &quot;-&quot;??_);_(@_)"/>
  </numFmts>
  <fonts count="44"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0070C0"/>
      <name val="Calibri"/>
      <family val="2"/>
      <scheme val="minor"/>
    </font>
    <font>
      <b/>
      <sz val="11"/>
      <color rgb="FF7030A0"/>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sz val="11"/>
      <color rgb="FFFF0000"/>
      <name val="Calibri"/>
      <family val="2"/>
      <scheme val="minor"/>
    </font>
    <font>
      <b/>
      <sz val="14"/>
      <color rgb="FF0070C0"/>
      <name val="Calibri"/>
      <family val="2"/>
      <scheme val="minor"/>
    </font>
    <font>
      <b/>
      <sz val="11"/>
      <color theme="0"/>
      <name val="Bauhaus 93"/>
      <family val="5"/>
    </font>
    <font>
      <b/>
      <sz val="11"/>
      <color theme="0"/>
      <name val="Britannic Bold"/>
      <family val="2"/>
    </font>
    <font>
      <b/>
      <sz val="12"/>
      <color rgb="FF0070C0"/>
      <name val="Calibri"/>
      <family val="2"/>
      <scheme val="minor"/>
    </font>
    <font>
      <b/>
      <sz val="12"/>
      <color theme="1"/>
      <name val="Calibri"/>
      <family val="2"/>
      <scheme val="minor"/>
    </font>
    <font>
      <sz val="12"/>
      <color theme="0"/>
      <name val="Calibri"/>
      <family val="2"/>
      <scheme val="minor"/>
    </font>
    <font>
      <sz val="12"/>
      <color rgb="FFFF0000"/>
      <name val="Calibri"/>
      <family val="2"/>
      <scheme val="minor"/>
    </font>
    <font>
      <b/>
      <u/>
      <sz val="12"/>
      <color rgb="FFFF0000"/>
      <name val="Calibri"/>
      <family val="2"/>
      <scheme val="minor"/>
    </font>
    <font>
      <u/>
      <sz val="12"/>
      <color rgb="FFFF0000"/>
      <name val="Calibri"/>
      <family val="2"/>
      <scheme val="minor"/>
    </font>
    <font>
      <b/>
      <sz val="12"/>
      <color theme="5" tint="-0.249977111117893"/>
      <name val="Calibri"/>
      <family val="2"/>
      <scheme val="minor"/>
    </font>
    <font>
      <b/>
      <u/>
      <sz val="11"/>
      <color rgb="FFFF0000"/>
      <name val="Calibri"/>
      <family val="2"/>
      <scheme val="minor"/>
    </font>
    <font>
      <sz val="12"/>
      <color rgb="FFFFC000"/>
      <name val="Arial Black"/>
      <family val="2"/>
    </font>
    <font>
      <sz val="11"/>
      <color rgb="FFFFC000"/>
      <name val="Calibri"/>
      <family val="2"/>
      <scheme val="minor"/>
    </font>
    <font>
      <sz val="11"/>
      <color rgb="FF7030A0"/>
      <name val="Calibri"/>
      <family val="2"/>
      <scheme val="minor"/>
    </font>
    <font>
      <b/>
      <sz val="18"/>
      <color theme="0"/>
      <name val="Calibri"/>
      <family val="2"/>
      <scheme val="minor"/>
    </font>
    <font>
      <sz val="18"/>
      <color theme="1"/>
      <name val="Calibri"/>
      <family val="2"/>
      <scheme val="minor"/>
    </font>
    <font>
      <sz val="22"/>
      <color theme="5"/>
      <name val="Bahnschrift"/>
      <family val="2"/>
    </font>
    <font>
      <u/>
      <sz val="22"/>
      <color theme="5"/>
      <name val="Berlin Sans FB"/>
      <family val="2"/>
    </font>
    <font>
      <b/>
      <sz val="12"/>
      <color rgb="FF7030A0"/>
      <name val="Calibri"/>
      <family val="2"/>
      <scheme val="minor"/>
    </font>
    <font>
      <sz val="12"/>
      <color rgb="FF7030A0"/>
      <name val="Calibri"/>
      <family val="2"/>
      <scheme val="minor"/>
    </font>
    <font>
      <b/>
      <sz val="18"/>
      <color rgb="FFFFC000"/>
      <name val="Calibri"/>
      <family val="2"/>
      <scheme val="minor"/>
    </font>
    <font>
      <sz val="18"/>
      <color rgb="FFFFC000"/>
      <name val="Calibri"/>
      <family val="2"/>
      <scheme val="minor"/>
    </font>
    <font>
      <sz val="14"/>
      <color theme="1"/>
      <name val="Calibri"/>
      <family val="2"/>
      <scheme val="minor"/>
    </font>
    <font>
      <i/>
      <sz val="14"/>
      <color theme="1"/>
      <name val="Calibri"/>
      <family val="2"/>
      <scheme val="minor"/>
    </font>
    <font>
      <b/>
      <sz val="14"/>
      <color rgb="FF7030A0"/>
      <name val="Calibri"/>
      <family val="2"/>
      <scheme val="minor"/>
    </font>
    <font>
      <sz val="14"/>
      <color rgb="FF7030A0"/>
      <name val="Calibri"/>
      <family val="2"/>
      <scheme val="minor"/>
    </font>
    <font>
      <b/>
      <sz val="18"/>
      <color theme="1"/>
      <name val="Calibri"/>
      <family val="2"/>
      <scheme val="minor"/>
    </font>
    <font>
      <b/>
      <u/>
      <sz val="18"/>
      <color theme="1"/>
      <name val="Calibri"/>
      <family val="2"/>
      <scheme val="minor"/>
    </font>
    <font>
      <b/>
      <i/>
      <sz val="14"/>
      <color rgb="FFFF0000"/>
      <name val="Calibri"/>
      <family val="2"/>
      <scheme val="minor"/>
    </font>
    <font>
      <sz val="11"/>
      <color rgb="FF0070C0"/>
      <name val="Calibri"/>
      <family val="2"/>
      <scheme val="minor"/>
    </font>
    <font>
      <b/>
      <sz val="14"/>
      <color theme="0"/>
      <name val="Calibri"/>
      <family val="2"/>
      <scheme val="minor"/>
    </font>
    <font>
      <sz val="14"/>
      <color theme="0"/>
      <name val="Calibri"/>
      <family val="2"/>
      <scheme val="minor"/>
    </font>
  </fonts>
  <fills count="21">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00FF"/>
        <bgColor indexed="64"/>
      </patternFill>
    </fill>
    <fill>
      <patternFill patternType="solid">
        <fgColor theme="0" tint="-0.499984740745262"/>
        <bgColor indexed="64"/>
      </patternFill>
    </fill>
    <fill>
      <patternFill patternType="solid">
        <fgColor rgb="FF00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249977111117893"/>
        <bgColor indexed="64"/>
      </patternFill>
    </fill>
    <fill>
      <patternFill patternType="solid">
        <fgColor rgb="FFFFFFFF"/>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indexed="64"/>
      </top>
      <bottom/>
      <diagonal/>
    </border>
    <border>
      <left style="medium">
        <color auto="1"/>
      </left>
      <right/>
      <top style="thin">
        <color auto="1"/>
      </top>
      <bottom style="medium">
        <color auto="1"/>
      </bottom>
      <diagonal/>
    </border>
    <border>
      <left style="thin">
        <color auto="1"/>
      </left>
      <right style="thin">
        <color auto="1"/>
      </right>
      <top/>
      <bottom style="medium">
        <color indexed="64"/>
      </bottom>
      <diagonal/>
    </border>
    <border>
      <left style="medium">
        <color indexed="64"/>
      </left>
      <right/>
      <top style="medium">
        <color indexed="64"/>
      </top>
      <bottom style="thin">
        <color auto="1"/>
      </bottom>
      <diagonal/>
    </border>
    <border>
      <left style="medium">
        <color indexed="64"/>
      </left>
      <right style="medium">
        <color indexed="64"/>
      </right>
      <top style="thin">
        <color auto="1"/>
      </top>
      <bottom/>
      <diagonal/>
    </border>
    <border>
      <left/>
      <right style="thin">
        <color auto="1"/>
      </right>
      <top/>
      <bottom style="medium">
        <color auto="1"/>
      </bottom>
      <diagonal/>
    </border>
    <border>
      <left/>
      <right/>
      <top style="thin">
        <color auto="1"/>
      </top>
      <bottom/>
      <diagonal/>
    </border>
    <border>
      <left/>
      <right style="medium">
        <color auto="1"/>
      </right>
      <top style="thin">
        <color auto="1"/>
      </top>
      <bottom/>
      <diagonal/>
    </border>
    <border>
      <left/>
      <right/>
      <top style="thin">
        <color auto="1"/>
      </top>
      <bottom style="medium">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296">
    <xf numFmtId="0" fontId="0" fillId="0" borderId="0" xfId="0"/>
    <xf numFmtId="44" fontId="0" fillId="0" borderId="0" xfId="2" applyFont="1"/>
    <xf numFmtId="166" fontId="0" fillId="0" borderId="0" xfId="1" applyNumberFormat="1" applyFont="1"/>
    <xf numFmtId="0" fontId="7" fillId="4" borderId="0" xfId="0" applyFont="1" applyFill="1" applyAlignment="1">
      <alignment wrapText="1"/>
    </xf>
    <xf numFmtId="0" fontId="0" fillId="0" borderId="0" xfId="0" applyAlignment="1">
      <alignment wrapText="1"/>
    </xf>
    <xf numFmtId="44" fontId="10" fillId="0" borderId="10" xfId="2" applyFont="1" applyBorder="1"/>
    <xf numFmtId="44" fontId="10" fillId="0" borderId="15" xfId="2" applyFont="1" applyBorder="1"/>
    <xf numFmtId="44" fontId="10" fillId="0" borderId="16" xfId="2" applyFont="1" applyBorder="1"/>
    <xf numFmtId="44" fontId="10" fillId="0" borderId="0" xfId="2" applyFont="1" applyBorder="1"/>
    <xf numFmtId="0" fontId="0" fillId="6" borderId="14" xfId="0" applyFill="1" applyBorder="1" applyAlignment="1">
      <alignment horizontal="center"/>
    </xf>
    <xf numFmtId="0" fontId="0" fillId="0" borderId="0" xfId="0" applyAlignment="1">
      <alignment horizontal="center"/>
    </xf>
    <xf numFmtId="0" fontId="0" fillId="6" borderId="9" xfId="0" applyFill="1" applyBorder="1" applyAlignment="1">
      <alignment horizontal="center"/>
    </xf>
    <xf numFmtId="0" fontId="0" fillId="6" borderId="21" xfId="0" applyFill="1" applyBorder="1" applyAlignment="1">
      <alignment horizontal="center"/>
    </xf>
    <xf numFmtId="0" fontId="3" fillId="2" borderId="19" xfId="0" applyFont="1" applyFill="1" applyBorder="1" applyAlignment="1">
      <alignment horizontal="center"/>
    </xf>
    <xf numFmtId="44" fontId="3" fillId="0" borderId="15" xfId="2" applyFont="1" applyBorder="1"/>
    <xf numFmtId="44" fontId="3" fillId="0" borderId="10" xfId="2" applyFont="1" applyBorder="1"/>
    <xf numFmtId="0" fontId="5" fillId="5" borderId="29" xfId="0" applyFont="1" applyFill="1" applyBorder="1"/>
    <xf numFmtId="0" fontId="9" fillId="6" borderId="10" xfId="0" applyFont="1" applyFill="1" applyBorder="1" applyAlignment="1">
      <alignment vertical="top" wrapText="1"/>
    </xf>
    <xf numFmtId="0" fontId="9" fillId="10" borderId="10" xfId="0" applyFont="1" applyFill="1" applyBorder="1" applyAlignment="1">
      <alignment vertical="top" wrapText="1"/>
    </xf>
    <xf numFmtId="0" fontId="9" fillId="11" borderId="10" xfId="0" applyFont="1" applyFill="1" applyBorder="1" applyAlignment="1">
      <alignment vertical="top" wrapText="1"/>
    </xf>
    <xf numFmtId="0" fontId="9" fillId="12" borderId="10" xfId="0" applyFont="1" applyFill="1" applyBorder="1" applyAlignment="1">
      <alignment vertical="top" wrapText="1"/>
    </xf>
    <xf numFmtId="0" fontId="9" fillId="13" borderId="10" xfId="0" applyFont="1" applyFill="1" applyBorder="1" applyAlignment="1">
      <alignment vertical="top" wrapText="1"/>
    </xf>
    <xf numFmtId="0" fontId="9" fillId="15" borderId="31" xfId="0" applyFont="1" applyFill="1" applyBorder="1" applyAlignment="1">
      <alignment vertical="top" wrapText="1"/>
    </xf>
    <xf numFmtId="0" fontId="9" fillId="16" borderId="10" xfId="0" applyFont="1" applyFill="1" applyBorder="1" applyAlignment="1">
      <alignment vertical="top" wrapText="1"/>
    </xf>
    <xf numFmtId="0" fontId="9" fillId="17" borderId="10" xfId="0" applyFont="1" applyFill="1" applyBorder="1" applyAlignment="1">
      <alignment vertical="top" wrapText="1"/>
    </xf>
    <xf numFmtId="0" fontId="9" fillId="18" borderId="10" xfId="0" applyFont="1" applyFill="1" applyBorder="1" applyAlignment="1">
      <alignment vertical="top" wrapText="1"/>
    </xf>
    <xf numFmtId="0" fontId="5" fillId="18" borderId="0" xfId="0" applyFont="1" applyFill="1"/>
    <xf numFmtId="0" fontId="17" fillId="19" borderId="10" xfId="0" applyFont="1" applyFill="1" applyBorder="1" applyAlignment="1">
      <alignment vertical="top" wrapText="1"/>
    </xf>
    <xf numFmtId="0" fontId="9" fillId="9" borderId="10" xfId="0" applyFont="1" applyFill="1" applyBorder="1" applyAlignment="1">
      <alignment vertical="top" wrapText="1"/>
    </xf>
    <xf numFmtId="0" fontId="9" fillId="14" borderId="10" xfId="0" applyFont="1" applyFill="1" applyBorder="1" applyAlignment="1">
      <alignment vertical="top" wrapText="1"/>
    </xf>
    <xf numFmtId="0" fontId="12" fillId="5" borderId="10" xfId="0" applyFont="1" applyFill="1" applyBorder="1" applyAlignment="1">
      <alignment horizontal="center"/>
    </xf>
    <xf numFmtId="44" fontId="8" fillId="0" borderId="0" xfId="2" applyFont="1" applyAlignment="1">
      <alignment vertical="center"/>
    </xf>
    <xf numFmtId="44" fontId="3" fillId="7" borderId="2" xfId="2" applyFont="1" applyFill="1" applyBorder="1"/>
    <xf numFmtId="44" fontId="5" fillId="5" borderId="4" xfId="2" applyFont="1" applyFill="1" applyBorder="1"/>
    <xf numFmtId="44" fontId="13" fillId="8" borderId="2" xfId="2" applyFont="1" applyFill="1" applyBorder="1"/>
    <xf numFmtId="44" fontId="16" fillId="0" borderId="0" xfId="2" applyFont="1"/>
    <xf numFmtId="44" fontId="14" fillId="19" borderId="2" xfId="2" applyFont="1" applyFill="1" applyBorder="1"/>
    <xf numFmtId="44" fontId="7" fillId="8" borderId="13" xfId="2" applyFont="1" applyFill="1" applyBorder="1"/>
    <xf numFmtId="44" fontId="21" fillId="0" borderId="0" xfId="2" applyFont="1"/>
    <xf numFmtId="44" fontId="9" fillId="0" borderId="0" xfId="2" applyFont="1" applyAlignment="1">
      <alignment vertical="center"/>
    </xf>
    <xf numFmtId="44" fontId="5" fillId="5" borderId="1" xfId="2" applyFont="1" applyFill="1" applyBorder="1"/>
    <xf numFmtId="0" fontId="5" fillId="5" borderId="1" xfId="0" applyFont="1" applyFill="1" applyBorder="1" applyAlignment="1">
      <alignment horizontal="center"/>
    </xf>
    <xf numFmtId="164" fontId="5" fillId="5" borderId="1" xfId="0" applyNumberFormat="1" applyFont="1" applyFill="1" applyBorder="1" applyAlignment="1">
      <alignment horizontal="center"/>
    </xf>
    <xf numFmtId="44" fontId="10" fillId="0" borderId="16" xfId="2" applyFont="1" applyBorder="1" applyAlignment="1">
      <alignment horizontal="center"/>
    </xf>
    <xf numFmtId="44" fontId="10" fillId="0" borderId="0" xfId="2" applyFont="1" applyBorder="1" applyAlignment="1">
      <alignment horizontal="center"/>
    </xf>
    <xf numFmtId="44" fontId="3" fillId="0" borderId="15" xfId="2" applyFont="1" applyBorder="1" applyAlignment="1">
      <alignment horizontal="center"/>
    </xf>
    <xf numFmtId="44" fontId="10" fillId="0" borderId="17" xfId="2" applyFont="1" applyBorder="1" applyAlignment="1">
      <alignment horizontal="center"/>
    </xf>
    <xf numFmtId="44" fontId="5" fillId="5" borderId="5" xfId="2" applyFont="1" applyFill="1" applyBorder="1"/>
    <xf numFmtId="44" fontId="0" fillId="6" borderId="22" xfId="2" applyFont="1" applyFill="1" applyBorder="1" applyAlignment="1">
      <alignment horizontal="center"/>
    </xf>
    <xf numFmtId="0" fontId="5" fillId="5" borderId="30" xfId="0" applyFont="1" applyFill="1" applyBorder="1"/>
    <xf numFmtId="44" fontId="11" fillId="0" borderId="0" xfId="2" applyFont="1" applyAlignment="1"/>
    <xf numFmtId="0" fontId="11" fillId="0" borderId="0" xfId="0" applyFont="1" applyAlignment="1"/>
    <xf numFmtId="44" fontId="10" fillId="0" borderId="16" xfId="2" applyFont="1" applyBorder="1" applyAlignment="1"/>
    <xf numFmtId="44" fontId="11" fillId="0" borderId="28" xfId="2" applyFont="1" applyBorder="1" applyAlignment="1"/>
    <xf numFmtId="44" fontId="11" fillId="0" borderId="29" xfId="2" applyFont="1" applyBorder="1" applyAlignment="1"/>
    <xf numFmtId="44" fontId="11" fillId="0" borderId="30" xfId="2" applyFont="1" applyBorder="1" applyAlignment="1"/>
    <xf numFmtId="44" fontId="11" fillId="6" borderId="25" xfId="2" applyFont="1" applyFill="1" applyBorder="1" applyAlignment="1"/>
    <xf numFmtId="44" fontId="11" fillId="6" borderId="5" xfId="2" applyFont="1" applyFill="1" applyBorder="1" applyAlignment="1"/>
    <xf numFmtId="44" fontId="11" fillId="6" borderId="7" xfId="2" applyFont="1" applyFill="1" applyBorder="1" applyAlignment="1"/>
    <xf numFmtId="44" fontId="11" fillId="10" borderId="25" xfId="2" applyFont="1" applyFill="1" applyBorder="1" applyAlignment="1"/>
    <xf numFmtId="44" fontId="11" fillId="10" borderId="5" xfId="2" applyFont="1" applyFill="1" applyBorder="1" applyAlignment="1"/>
    <xf numFmtId="44" fontId="11" fillId="10" borderId="7" xfId="2" applyFont="1" applyFill="1" applyBorder="1" applyAlignment="1"/>
    <xf numFmtId="44" fontId="11" fillId="11" borderId="25" xfId="2" applyFont="1" applyFill="1" applyBorder="1" applyAlignment="1"/>
    <xf numFmtId="167" fontId="0" fillId="6" borderId="13" xfId="2" applyNumberFormat="1" applyFont="1" applyFill="1" applyBorder="1"/>
    <xf numFmtId="169" fontId="0" fillId="6" borderId="13" xfId="2" applyNumberFormat="1" applyFont="1" applyFill="1" applyBorder="1"/>
    <xf numFmtId="169" fontId="0" fillId="6" borderId="13" xfId="2" applyNumberFormat="1" applyFont="1" applyFill="1" applyBorder="1" applyAlignment="1">
      <alignment horizontal="center"/>
    </xf>
    <xf numFmtId="44" fontId="11" fillId="11" borderId="5" xfId="2" applyFont="1" applyFill="1" applyBorder="1" applyAlignment="1"/>
    <xf numFmtId="44" fontId="11" fillId="11" borderId="7" xfId="2" applyFont="1" applyFill="1" applyBorder="1" applyAlignment="1"/>
    <xf numFmtId="2" fontId="0" fillId="6" borderId="14" xfId="0" applyNumberFormat="1" applyFill="1" applyBorder="1" applyAlignment="1">
      <alignment horizontal="center"/>
    </xf>
    <xf numFmtId="168" fontId="0" fillId="6" borderId="14" xfId="0" applyNumberFormat="1" applyFill="1" applyBorder="1" applyAlignment="1">
      <alignment horizontal="center"/>
    </xf>
    <xf numFmtId="168" fontId="0" fillId="6" borderId="9" xfId="0" applyNumberFormat="1" applyFill="1" applyBorder="1" applyAlignment="1">
      <alignment horizontal="center"/>
    </xf>
    <xf numFmtId="168" fontId="0" fillId="6" borderId="21" xfId="0" applyNumberFormat="1" applyFill="1" applyBorder="1" applyAlignment="1">
      <alignment horizontal="center"/>
    </xf>
    <xf numFmtId="168" fontId="0" fillId="6" borderId="40" xfId="0" applyNumberFormat="1" applyFill="1" applyBorder="1" applyAlignment="1">
      <alignment horizontal="center"/>
    </xf>
    <xf numFmtId="168" fontId="0" fillId="6" borderId="4" xfId="0" applyNumberFormat="1" applyFill="1" applyBorder="1" applyAlignment="1">
      <alignment horizontal="center"/>
    </xf>
    <xf numFmtId="168" fontId="0" fillId="6" borderId="6" xfId="0" applyNumberFormat="1" applyFill="1" applyBorder="1" applyAlignment="1">
      <alignment horizontal="center"/>
    </xf>
    <xf numFmtId="168" fontId="0" fillId="10" borderId="40" xfId="0" applyNumberFormat="1" applyFill="1" applyBorder="1" applyAlignment="1">
      <alignment horizontal="center"/>
    </xf>
    <xf numFmtId="168" fontId="0" fillId="10" borderId="4" xfId="0" applyNumberFormat="1" applyFill="1" applyBorder="1" applyAlignment="1">
      <alignment horizontal="center"/>
    </xf>
    <xf numFmtId="168" fontId="0" fillId="10" borderId="6" xfId="0" applyNumberFormat="1" applyFill="1" applyBorder="1" applyAlignment="1">
      <alignment horizontal="center"/>
    </xf>
    <xf numFmtId="168" fontId="0" fillId="11" borderId="40" xfId="0" applyNumberFormat="1" applyFill="1" applyBorder="1" applyAlignment="1">
      <alignment horizontal="center"/>
    </xf>
    <xf numFmtId="168" fontId="0" fillId="11" borderId="4" xfId="0" applyNumberFormat="1" applyFill="1" applyBorder="1" applyAlignment="1">
      <alignment horizontal="center"/>
    </xf>
    <xf numFmtId="168" fontId="0" fillId="11" borderId="6" xfId="0" applyNumberFormat="1" applyFill="1" applyBorder="1" applyAlignment="1">
      <alignment horizontal="center"/>
    </xf>
    <xf numFmtId="44" fontId="0" fillId="8" borderId="12" xfId="2" applyFont="1" applyFill="1" applyBorder="1" applyAlignment="1">
      <alignment horizontal="center"/>
    </xf>
    <xf numFmtId="44" fontId="0" fillId="8" borderId="22" xfId="2" applyFont="1" applyFill="1" applyBorder="1" applyAlignment="1">
      <alignment horizontal="center"/>
    </xf>
    <xf numFmtId="44" fontId="0" fillId="8" borderId="12" xfId="2" applyFont="1" applyFill="1" applyBorder="1"/>
    <xf numFmtId="167" fontId="0" fillId="18" borderId="13" xfId="2" applyNumberFormat="1" applyFont="1" applyFill="1" applyBorder="1"/>
    <xf numFmtId="0" fontId="24" fillId="4" borderId="0" xfId="0" applyFont="1" applyFill="1" applyBorder="1" applyAlignment="1">
      <alignment wrapText="1"/>
    </xf>
    <xf numFmtId="0" fontId="5" fillId="5" borderId="41" xfId="0" applyFont="1" applyFill="1" applyBorder="1"/>
    <xf numFmtId="0" fontId="5" fillId="5" borderId="20" xfId="0" applyFont="1" applyFill="1" applyBorder="1"/>
    <xf numFmtId="44" fontId="10" fillId="18" borderId="19" xfId="0" applyNumberFormat="1" applyFont="1" applyFill="1" applyBorder="1" applyAlignment="1"/>
    <xf numFmtId="0" fontId="22" fillId="18" borderId="32" xfId="0" applyFont="1" applyFill="1" applyBorder="1" applyAlignment="1"/>
    <xf numFmtId="0" fontId="6" fillId="0" borderId="0" xfId="0" applyFont="1" applyAlignment="1">
      <alignment wrapText="1"/>
    </xf>
    <xf numFmtId="0" fontId="25" fillId="0" borderId="0" xfId="0" applyFont="1" applyAlignment="1">
      <alignment wrapText="1"/>
    </xf>
    <xf numFmtId="0" fontId="27" fillId="0" borderId="0" xfId="0" applyFont="1" applyAlignment="1">
      <alignment horizontal="center"/>
    </xf>
    <xf numFmtId="0" fontId="3" fillId="0" borderId="37" xfId="0" applyFont="1" applyBorder="1" applyAlignment="1">
      <alignment wrapText="1"/>
    </xf>
    <xf numFmtId="0" fontId="0" fillId="3" borderId="33" xfId="0" applyFill="1" applyBorder="1"/>
    <xf numFmtId="44" fontId="11" fillId="3" borderId="44" xfId="2" applyFont="1" applyFill="1" applyBorder="1" applyAlignment="1"/>
    <xf numFmtId="0" fontId="0" fillId="3" borderId="44" xfId="0" applyFill="1" applyBorder="1" applyAlignment="1">
      <alignment horizontal="center"/>
    </xf>
    <xf numFmtId="0" fontId="11" fillId="3" borderId="34" xfId="0" applyFont="1" applyFill="1" applyBorder="1" applyAlignment="1"/>
    <xf numFmtId="0" fontId="0" fillId="3" borderId="35" xfId="0" applyFill="1" applyBorder="1"/>
    <xf numFmtId="44" fontId="11" fillId="3" borderId="0" xfId="2" applyFont="1" applyFill="1" applyBorder="1" applyAlignment="1"/>
    <xf numFmtId="0" fontId="0" fillId="3" borderId="0" xfId="0" applyFill="1" applyBorder="1" applyAlignment="1">
      <alignment horizontal="center"/>
    </xf>
    <xf numFmtId="0" fontId="11" fillId="3" borderId="22" xfId="0" applyFont="1" applyFill="1" applyBorder="1" applyAlignment="1"/>
    <xf numFmtId="0" fontId="0" fillId="3" borderId="0" xfId="0" applyFill="1" applyBorder="1" applyAlignment="1">
      <alignment wrapText="1"/>
    </xf>
    <xf numFmtId="0" fontId="9" fillId="3" borderId="35" xfId="0" applyFont="1" applyFill="1" applyBorder="1"/>
    <xf numFmtId="44" fontId="18" fillId="3" borderId="0" xfId="2" applyFont="1" applyFill="1" applyBorder="1" applyAlignment="1"/>
    <xf numFmtId="0" fontId="9" fillId="3" borderId="0" xfId="0" applyFont="1" applyFill="1" applyBorder="1" applyAlignment="1">
      <alignment horizontal="center"/>
    </xf>
    <xf numFmtId="0" fontId="18" fillId="3" borderId="22" xfId="0" applyFont="1" applyFill="1" applyBorder="1" applyAlignment="1"/>
    <xf numFmtId="0" fontId="9" fillId="3" borderId="35" xfId="0" applyFont="1" applyFill="1" applyBorder="1" applyAlignment="1">
      <alignment wrapText="1"/>
    </xf>
    <xf numFmtId="0" fontId="9" fillId="3" borderId="0" xfId="0" applyFont="1" applyFill="1" applyBorder="1" applyAlignment="1">
      <alignment wrapText="1"/>
    </xf>
    <xf numFmtId="0" fontId="9" fillId="3" borderId="22" xfId="0" applyFont="1" applyFill="1" applyBorder="1" applyAlignment="1">
      <alignment wrapText="1"/>
    </xf>
    <xf numFmtId="0" fontId="9" fillId="3" borderId="35" xfId="0" applyFont="1" applyFill="1" applyBorder="1" applyAlignment="1"/>
    <xf numFmtId="0" fontId="9" fillId="3" borderId="0" xfId="0" applyFont="1" applyFill="1" applyBorder="1" applyAlignment="1"/>
    <xf numFmtId="0" fontId="9" fillId="3" borderId="22" xfId="0" applyFont="1" applyFill="1" applyBorder="1" applyAlignment="1"/>
    <xf numFmtId="0" fontId="0" fillId="3" borderId="36" xfId="0" applyFill="1" applyBorder="1" applyAlignment="1">
      <alignment wrapText="1"/>
    </xf>
    <xf numFmtId="0" fontId="0" fillId="3" borderId="32" xfId="0" applyFill="1" applyBorder="1" applyAlignment="1">
      <alignment wrapText="1"/>
    </xf>
    <xf numFmtId="0" fontId="0" fillId="3" borderId="37" xfId="0" applyFill="1" applyBorder="1" applyAlignment="1">
      <alignment wrapText="1"/>
    </xf>
    <xf numFmtId="0" fontId="12" fillId="5" borderId="15" xfId="0" applyFont="1" applyFill="1" applyBorder="1"/>
    <xf numFmtId="0" fontId="3" fillId="0" borderId="17" xfId="0" applyFont="1" applyBorder="1" applyAlignment="1">
      <alignment horizontal="center"/>
    </xf>
    <xf numFmtId="3" fontId="10" fillId="0" borderId="26" xfId="2" applyNumberFormat="1" applyFont="1" applyBorder="1" applyAlignment="1">
      <alignment horizontal="center"/>
    </xf>
    <xf numFmtId="0" fontId="5" fillId="5" borderId="39" xfId="0" applyFont="1" applyFill="1" applyBorder="1"/>
    <xf numFmtId="3" fontId="10" fillId="0" borderId="39" xfId="2" applyNumberFormat="1" applyFont="1" applyBorder="1" applyAlignment="1">
      <alignment horizontal="center"/>
    </xf>
    <xf numFmtId="3" fontId="10" fillId="0" borderId="29" xfId="2" applyNumberFormat="1" applyFont="1" applyBorder="1" applyAlignment="1">
      <alignment horizontal="center"/>
    </xf>
    <xf numFmtId="3" fontId="10" fillId="0" borderId="30" xfId="2" applyNumberFormat="1" applyFont="1" applyBorder="1" applyAlignment="1">
      <alignment horizontal="center"/>
    </xf>
    <xf numFmtId="3" fontId="10" fillId="0" borderId="38" xfId="2" applyNumberFormat="1"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3" fontId="10" fillId="0" borderId="27" xfId="2" applyNumberFormat="1" applyFont="1" applyBorder="1" applyAlignment="1">
      <alignment horizontal="center"/>
    </xf>
    <xf numFmtId="0" fontId="3" fillId="0" borderId="7" xfId="0" applyFont="1" applyBorder="1" applyAlignment="1">
      <alignment horizontal="center"/>
    </xf>
    <xf numFmtId="44" fontId="11" fillId="0" borderId="46" xfId="2" applyFont="1" applyBorder="1" applyAlignment="1">
      <alignment wrapText="1"/>
    </xf>
    <xf numFmtId="0" fontId="3" fillId="0" borderId="47" xfId="0" applyFont="1" applyBorder="1" applyAlignment="1">
      <alignment horizontal="center"/>
    </xf>
    <xf numFmtId="0" fontId="3" fillId="0" borderId="18" xfId="0" applyFont="1" applyBorder="1" applyAlignment="1">
      <alignment horizontal="center"/>
    </xf>
    <xf numFmtId="0" fontId="3" fillId="0" borderId="45" xfId="0" applyFont="1" applyBorder="1" applyAlignment="1">
      <alignment horizontal="center"/>
    </xf>
    <xf numFmtId="44" fontId="11" fillId="0" borderId="9" xfId="2" applyFont="1" applyBorder="1" applyAlignment="1">
      <alignment wrapText="1"/>
    </xf>
    <xf numFmtId="0" fontId="3" fillId="0" borderId="46" xfId="0" applyFont="1" applyBorder="1" applyAlignment="1">
      <alignment horizontal="center" wrapText="1"/>
    </xf>
    <xf numFmtId="0" fontId="0" fillId="0" borderId="0" xfId="0" applyAlignment="1">
      <alignment wrapText="1"/>
    </xf>
    <xf numFmtId="44" fontId="11" fillId="0" borderId="48" xfId="2" applyFont="1" applyBorder="1" applyAlignment="1"/>
    <xf numFmtId="44" fontId="11" fillId="6" borderId="29" xfId="2" applyFont="1" applyFill="1" applyBorder="1" applyAlignment="1"/>
    <xf numFmtId="44" fontId="11" fillId="6" borderId="28" xfId="2" applyFont="1" applyFill="1" applyBorder="1" applyAlignment="1"/>
    <xf numFmtId="44" fontId="11" fillId="6" borderId="48" xfId="2" applyFont="1" applyFill="1" applyBorder="1" applyAlignment="1"/>
    <xf numFmtId="44" fontId="10" fillId="0" borderId="37" xfId="2" applyFont="1" applyBorder="1" applyAlignment="1"/>
    <xf numFmtId="44" fontId="11" fillId="6" borderId="4" xfId="2" applyFont="1" applyFill="1" applyBorder="1" applyAlignment="1">
      <alignment horizontal="center"/>
    </xf>
    <xf numFmtId="44" fontId="11" fillId="6" borderId="40" xfId="2" applyFont="1" applyFill="1" applyBorder="1" applyAlignment="1">
      <alignment horizontal="center"/>
    </xf>
    <xf numFmtId="44" fontId="11" fillId="6" borderId="13" xfId="2" applyFont="1" applyFill="1" applyBorder="1" applyAlignment="1">
      <alignment horizontal="center"/>
    </xf>
    <xf numFmtId="44" fontId="11" fillId="6" borderId="12" xfId="2" applyFont="1" applyFill="1" applyBorder="1" applyAlignment="1"/>
    <xf numFmtId="44" fontId="10" fillId="6" borderId="37" xfId="2" applyFont="1" applyFill="1" applyBorder="1" applyAlignment="1"/>
    <xf numFmtId="44" fontId="11" fillId="10" borderId="4" xfId="2" applyFont="1" applyFill="1" applyBorder="1" applyAlignment="1">
      <alignment horizontal="center"/>
    </xf>
    <xf numFmtId="44" fontId="11" fillId="10" borderId="40" xfId="2" applyFont="1" applyFill="1" applyBorder="1" applyAlignment="1">
      <alignment horizontal="center"/>
    </xf>
    <xf numFmtId="44" fontId="11" fillId="10" borderId="13" xfId="2" applyFont="1" applyFill="1" applyBorder="1" applyAlignment="1">
      <alignment horizontal="center"/>
    </xf>
    <xf numFmtId="44" fontId="11" fillId="10" borderId="12" xfId="2" applyFont="1" applyFill="1" applyBorder="1" applyAlignment="1"/>
    <xf numFmtId="44" fontId="10" fillId="10" borderId="37" xfId="2" applyFont="1" applyFill="1" applyBorder="1" applyAlignment="1"/>
    <xf numFmtId="44" fontId="11" fillId="11" borderId="4" xfId="2" applyFont="1" applyFill="1" applyBorder="1" applyAlignment="1">
      <alignment horizontal="center"/>
    </xf>
    <xf numFmtId="44" fontId="11" fillId="11" borderId="40" xfId="2" applyFont="1" applyFill="1" applyBorder="1" applyAlignment="1">
      <alignment horizontal="center"/>
    </xf>
    <xf numFmtId="44" fontId="11" fillId="11" borderId="13" xfId="2" applyFont="1" applyFill="1" applyBorder="1" applyAlignment="1">
      <alignment horizontal="center"/>
    </xf>
    <xf numFmtId="0" fontId="10" fillId="11" borderId="49" xfId="0" applyFont="1" applyFill="1" applyBorder="1" applyAlignment="1">
      <alignment horizontal="center"/>
    </xf>
    <xf numFmtId="44" fontId="10" fillId="11" borderId="5" xfId="2" applyNumberFormat="1" applyFont="1" applyFill="1" applyBorder="1" applyAlignment="1"/>
    <xf numFmtId="44" fontId="10" fillId="11" borderId="25" xfId="2" applyNumberFormat="1" applyFont="1" applyFill="1" applyBorder="1" applyAlignment="1"/>
    <xf numFmtId="44" fontId="10" fillId="11" borderId="12" xfId="2" applyNumberFormat="1" applyFont="1" applyFill="1" applyBorder="1" applyAlignment="1"/>
    <xf numFmtId="44" fontId="10" fillId="11" borderId="37" xfId="2" applyFont="1" applyFill="1" applyBorder="1" applyAlignment="1"/>
    <xf numFmtId="44" fontId="10" fillId="18" borderId="50" xfId="0" applyNumberFormat="1" applyFont="1" applyFill="1" applyBorder="1" applyAlignment="1"/>
    <xf numFmtId="0" fontId="22" fillId="18" borderId="32" xfId="0" applyFont="1" applyFill="1" applyBorder="1" applyAlignment="1">
      <alignment wrapText="1"/>
    </xf>
    <xf numFmtId="0" fontId="10" fillId="6" borderId="49" xfId="0" applyFont="1" applyFill="1" applyBorder="1" applyAlignment="1">
      <alignment horizontal="center" wrapText="1"/>
    </xf>
    <xf numFmtId="0" fontId="10" fillId="10" borderId="49" xfId="0" applyFont="1" applyFill="1" applyBorder="1" applyAlignment="1">
      <alignment horizontal="center" wrapText="1"/>
    </xf>
    <xf numFmtId="168" fontId="11" fillId="6" borderId="29" xfId="2" applyNumberFormat="1" applyFont="1" applyFill="1" applyBorder="1" applyAlignment="1"/>
    <xf numFmtId="168" fontId="11" fillId="6" borderId="28" xfId="2" applyNumberFormat="1" applyFont="1" applyFill="1" applyBorder="1" applyAlignment="1"/>
    <xf numFmtId="168" fontId="11" fillId="6" borderId="48" xfId="2" applyNumberFormat="1" applyFont="1" applyFill="1" applyBorder="1" applyAlignment="1"/>
    <xf numFmtId="168" fontId="11" fillId="6" borderId="4" xfId="2" applyNumberFormat="1" applyFont="1" applyFill="1" applyBorder="1" applyAlignment="1">
      <alignment horizontal="center"/>
    </xf>
    <xf numFmtId="168" fontId="11" fillId="6" borderId="40" xfId="2" applyNumberFormat="1" applyFont="1" applyFill="1" applyBorder="1" applyAlignment="1">
      <alignment horizontal="center"/>
    </xf>
    <xf numFmtId="168" fontId="11" fillId="6" borderId="13" xfId="2" applyNumberFormat="1" applyFont="1" applyFill="1" applyBorder="1" applyAlignment="1">
      <alignment horizontal="center"/>
    </xf>
    <xf numFmtId="168" fontId="11" fillId="6" borderId="5" xfId="2" applyNumberFormat="1" applyFont="1" applyFill="1" applyBorder="1" applyAlignment="1"/>
    <xf numFmtId="168" fontId="11" fillId="6" borderId="25" xfId="2" applyNumberFormat="1" applyFont="1" applyFill="1" applyBorder="1" applyAlignment="1"/>
    <xf numFmtId="168" fontId="11" fillId="6" borderId="12" xfId="2" applyNumberFormat="1" applyFont="1" applyFill="1" applyBorder="1" applyAlignment="1"/>
    <xf numFmtId="168" fontId="11" fillId="10" borderId="4" xfId="2" applyNumberFormat="1" applyFont="1" applyFill="1" applyBorder="1" applyAlignment="1">
      <alignment horizontal="center"/>
    </xf>
    <xf numFmtId="168" fontId="11" fillId="10" borderId="40" xfId="2" applyNumberFormat="1" applyFont="1" applyFill="1" applyBorder="1" applyAlignment="1">
      <alignment horizontal="center"/>
    </xf>
    <xf numFmtId="168" fontId="11" fillId="10" borderId="13" xfId="2" applyNumberFormat="1" applyFont="1" applyFill="1" applyBorder="1" applyAlignment="1">
      <alignment horizontal="center"/>
    </xf>
    <xf numFmtId="168" fontId="11" fillId="10" borderId="5" xfId="2" applyNumberFormat="1" applyFont="1" applyFill="1" applyBorder="1" applyAlignment="1"/>
    <xf numFmtId="168" fontId="11" fillId="10" borderId="25" xfId="2" applyNumberFormat="1" applyFont="1" applyFill="1" applyBorder="1" applyAlignment="1"/>
    <xf numFmtId="168" fontId="11" fillId="10" borderId="12" xfId="2" applyNumberFormat="1" applyFont="1" applyFill="1" applyBorder="1" applyAlignment="1"/>
    <xf numFmtId="168" fontId="11" fillId="11" borderId="4" xfId="2" applyNumberFormat="1" applyFont="1" applyFill="1" applyBorder="1" applyAlignment="1">
      <alignment horizontal="center"/>
    </xf>
    <xf numFmtId="168" fontId="11" fillId="11" borderId="40" xfId="2" applyNumberFormat="1" applyFont="1" applyFill="1" applyBorder="1" applyAlignment="1">
      <alignment horizontal="center"/>
    </xf>
    <xf numFmtId="168" fontId="11" fillId="11" borderId="13" xfId="2" applyNumberFormat="1" applyFont="1" applyFill="1" applyBorder="1" applyAlignment="1">
      <alignment horizontal="center"/>
    </xf>
    <xf numFmtId="168" fontId="0" fillId="6" borderId="13" xfId="0" applyNumberFormat="1" applyFill="1" applyBorder="1" applyAlignment="1">
      <alignment horizontal="center"/>
    </xf>
    <xf numFmtId="168" fontId="0" fillId="10" borderId="13" xfId="0" applyNumberFormat="1" applyFill="1" applyBorder="1" applyAlignment="1">
      <alignment horizontal="center"/>
    </xf>
    <xf numFmtId="168" fontId="0" fillId="11" borderId="13" xfId="0" applyNumberFormat="1" applyFill="1" applyBorder="1" applyAlignment="1">
      <alignment horizontal="center"/>
    </xf>
    <xf numFmtId="44" fontId="11" fillId="11" borderId="12" xfId="2" applyFont="1" applyFill="1" applyBorder="1" applyAlignment="1"/>
    <xf numFmtId="44" fontId="10" fillId="0" borderId="32" xfId="2" applyFont="1" applyBorder="1" applyAlignment="1"/>
    <xf numFmtId="0" fontId="10" fillId="6" borderId="32" xfId="0" applyFont="1" applyFill="1" applyBorder="1" applyAlignment="1">
      <alignment horizontal="center"/>
    </xf>
    <xf numFmtId="44" fontId="10" fillId="6" borderId="32" xfId="2" applyFont="1" applyFill="1" applyBorder="1" applyAlignment="1"/>
    <xf numFmtId="0" fontId="10" fillId="10" borderId="32" xfId="0" applyFont="1" applyFill="1" applyBorder="1" applyAlignment="1">
      <alignment horizontal="center"/>
    </xf>
    <xf numFmtId="44" fontId="10" fillId="10" borderId="32" xfId="2" applyFont="1" applyFill="1" applyBorder="1" applyAlignment="1"/>
    <xf numFmtId="0" fontId="10" fillId="11" borderId="32" xfId="0" applyFont="1" applyFill="1" applyBorder="1" applyAlignment="1">
      <alignment horizontal="center"/>
    </xf>
    <xf numFmtId="44" fontId="10" fillId="11" borderId="32" xfId="2" applyFont="1" applyFill="1" applyBorder="1" applyAlignment="1"/>
    <xf numFmtId="0" fontId="5" fillId="5" borderId="51" xfId="0" applyFont="1" applyFill="1" applyBorder="1"/>
    <xf numFmtId="44" fontId="10" fillId="18" borderId="42" xfId="0" applyNumberFormat="1" applyFont="1" applyFill="1" applyBorder="1" applyAlignment="1"/>
    <xf numFmtId="44" fontId="11" fillId="0" borderId="39" xfId="2" applyFont="1" applyBorder="1" applyAlignment="1"/>
    <xf numFmtId="168" fontId="0" fillId="6" borderId="2" xfId="0" applyNumberFormat="1" applyFill="1" applyBorder="1" applyAlignment="1">
      <alignment horizontal="center"/>
    </xf>
    <xf numFmtId="44" fontId="11" fillId="6" borderId="3" xfId="2" applyFont="1" applyFill="1" applyBorder="1" applyAlignment="1"/>
    <xf numFmtId="168" fontId="0" fillId="10" borderId="2" xfId="0" applyNumberFormat="1" applyFill="1" applyBorder="1" applyAlignment="1">
      <alignment horizontal="center"/>
    </xf>
    <xf numFmtId="44" fontId="11" fillId="10" borderId="3" xfId="2" applyFont="1" applyFill="1" applyBorder="1" applyAlignment="1"/>
    <xf numFmtId="168" fontId="0" fillId="11" borderId="2" xfId="0" applyNumberFormat="1" applyFill="1" applyBorder="1" applyAlignment="1">
      <alignment horizontal="center"/>
    </xf>
    <xf numFmtId="44" fontId="11" fillId="11" borderId="3" xfId="2" applyFont="1" applyFill="1" applyBorder="1" applyAlignment="1"/>
    <xf numFmtId="44" fontId="10" fillId="18" borderId="52" xfId="2" applyNumberFormat="1" applyFont="1" applyFill="1" applyBorder="1" applyAlignment="1"/>
    <xf numFmtId="168" fontId="11" fillId="6" borderId="30" xfId="2" applyNumberFormat="1" applyFont="1" applyFill="1" applyBorder="1" applyAlignment="1"/>
    <xf numFmtId="168" fontId="11" fillId="6" borderId="6" xfId="2" applyNumberFormat="1" applyFont="1" applyFill="1" applyBorder="1" applyAlignment="1">
      <alignment horizontal="center"/>
    </xf>
    <xf numFmtId="168" fontId="11" fillId="6" borderId="7" xfId="2" applyNumberFormat="1" applyFont="1" applyFill="1" applyBorder="1" applyAlignment="1"/>
    <xf numFmtId="168" fontId="11" fillId="10" borderId="6" xfId="2" applyNumberFormat="1" applyFont="1" applyFill="1" applyBorder="1" applyAlignment="1">
      <alignment horizontal="center"/>
    </xf>
    <xf numFmtId="168" fontId="11" fillId="10" borderId="7" xfId="2" applyNumberFormat="1" applyFont="1" applyFill="1" applyBorder="1" applyAlignment="1"/>
    <xf numFmtId="168" fontId="11" fillId="11" borderId="6" xfId="2" applyNumberFormat="1" applyFont="1" applyFill="1" applyBorder="1" applyAlignment="1">
      <alignment horizontal="center"/>
    </xf>
    <xf numFmtId="44" fontId="10" fillId="11" borderId="7" xfId="2" applyNumberFormat="1" applyFont="1" applyFill="1" applyBorder="1" applyAlignment="1"/>
    <xf numFmtId="168" fontId="11" fillId="6" borderId="39" xfId="2" applyNumberFormat="1" applyFont="1" applyFill="1" applyBorder="1" applyAlignment="1"/>
    <xf numFmtId="168" fontId="11" fillId="6" borderId="2" xfId="2" applyNumberFormat="1" applyFont="1" applyFill="1" applyBorder="1" applyAlignment="1">
      <alignment horizontal="center"/>
    </xf>
    <xf numFmtId="168" fontId="11" fillId="6" borderId="3" xfId="2" applyNumberFormat="1" applyFont="1" applyFill="1" applyBorder="1" applyAlignment="1"/>
    <xf numFmtId="168" fontId="11" fillId="10" borderId="2" xfId="2" applyNumberFormat="1" applyFont="1" applyFill="1" applyBorder="1" applyAlignment="1">
      <alignment horizontal="center"/>
    </xf>
    <xf numFmtId="168" fontId="11" fillId="10" borderId="3" xfId="2" applyNumberFormat="1" applyFont="1" applyFill="1" applyBorder="1" applyAlignment="1"/>
    <xf numFmtId="168" fontId="11" fillId="11" borderId="2" xfId="2" applyNumberFormat="1" applyFont="1" applyFill="1" applyBorder="1" applyAlignment="1">
      <alignment horizontal="center"/>
    </xf>
    <xf numFmtId="44" fontId="10" fillId="11" borderId="3" xfId="2" applyNumberFormat="1" applyFont="1" applyFill="1" applyBorder="1" applyAlignment="1"/>
    <xf numFmtId="44" fontId="11" fillId="6" borderId="39" xfId="2" applyFont="1" applyFill="1" applyBorder="1" applyAlignment="1"/>
    <xf numFmtId="44" fontId="11" fillId="6" borderId="2" xfId="2" applyFont="1" applyFill="1" applyBorder="1" applyAlignment="1">
      <alignment horizontal="center"/>
    </xf>
    <xf numFmtId="44" fontId="11" fillId="10" borderId="2" xfId="2" applyFont="1" applyFill="1" applyBorder="1" applyAlignment="1">
      <alignment horizontal="center"/>
    </xf>
    <xf numFmtId="44" fontId="11" fillId="11" borderId="2" xfId="2" applyFont="1" applyFill="1" applyBorder="1" applyAlignment="1">
      <alignment horizontal="center"/>
    </xf>
    <xf numFmtId="44" fontId="11" fillId="6" borderId="30" xfId="2" applyFont="1" applyFill="1" applyBorder="1" applyAlignment="1"/>
    <xf numFmtId="44" fontId="11" fillId="6" borderId="6" xfId="2" applyFont="1" applyFill="1" applyBorder="1" applyAlignment="1">
      <alignment horizontal="center"/>
    </xf>
    <xf numFmtId="44" fontId="11" fillId="10" borderId="6" xfId="2" applyFont="1" applyFill="1" applyBorder="1" applyAlignment="1">
      <alignment horizontal="center"/>
    </xf>
    <xf numFmtId="44" fontId="11" fillId="11" borderId="6" xfId="2" applyFont="1" applyFill="1" applyBorder="1" applyAlignment="1">
      <alignment horizontal="center"/>
    </xf>
    <xf numFmtId="0" fontId="0" fillId="20" borderId="0" xfId="0" applyFill="1"/>
    <xf numFmtId="0" fontId="38" fillId="0" borderId="37" xfId="0" applyFont="1" applyBorder="1"/>
    <xf numFmtId="0" fontId="16" fillId="0" borderId="37" xfId="0" applyFont="1" applyBorder="1"/>
    <xf numFmtId="0" fontId="41" fillId="5" borderId="2" xfId="0" applyFont="1" applyFill="1" applyBorder="1"/>
    <xf numFmtId="0" fontId="41" fillId="5" borderId="4" xfId="0" applyFont="1" applyFill="1" applyBorder="1"/>
    <xf numFmtId="0" fontId="41" fillId="5" borderId="6" xfId="0" applyFont="1" applyFill="1" applyBorder="1"/>
    <xf numFmtId="0" fontId="5" fillId="5" borderId="15" xfId="0" applyFont="1" applyFill="1" applyBorder="1"/>
    <xf numFmtId="0" fontId="5" fillId="5" borderId="17" xfId="0" applyFont="1" applyFill="1" applyBorder="1"/>
    <xf numFmtId="166" fontId="0" fillId="0" borderId="3" xfId="1" applyNumberFormat="1" applyFont="1" applyBorder="1"/>
    <xf numFmtId="166" fontId="0" fillId="0" borderId="5" xfId="1" applyNumberFormat="1" applyFont="1" applyBorder="1"/>
    <xf numFmtId="166" fontId="0" fillId="0" borderId="7" xfId="1" applyNumberFormat="1" applyFont="1" applyBorder="1"/>
    <xf numFmtId="0" fontId="41" fillId="5" borderId="13" xfId="0" applyFont="1" applyFill="1" applyBorder="1"/>
    <xf numFmtId="166" fontId="0" fillId="0" borderId="12" xfId="1" applyNumberFormat="1" applyFont="1" applyBorder="1"/>
    <xf numFmtId="44" fontId="0" fillId="0" borderId="3" xfId="2" applyFont="1" applyBorder="1"/>
    <xf numFmtId="44" fontId="0" fillId="0" borderId="5" xfId="2" applyFont="1" applyBorder="1"/>
    <xf numFmtId="44" fontId="0" fillId="0" borderId="12" xfId="2" applyFont="1" applyBorder="1"/>
    <xf numFmtId="44" fontId="0" fillId="0" borderId="7" xfId="2" applyFont="1" applyBorder="1"/>
    <xf numFmtId="0" fontId="35" fillId="3" borderId="35" xfId="0" applyFont="1" applyFill="1" applyBorder="1" applyAlignment="1">
      <alignment wrapText="1"/>
    </xf>
    <xf numFmtId="0" fontId="35" fillId="0" borderId="0" xfId="0" applyFont="1" applyAlignment="1">
      <alignment wrapText="1"/>
    </xf>
    <xf numFmtId="0" fontId="35" fillId="0" borderId="22" xfId="0" applyFont="1" applyBorder="1" applyAlignment="1">
      <alignment wrapText="1"/>
    </xf>
    <xf numFmtId="0" fontId="34" fillId="3" borderId="35" xfId="0" applyFont="1" applyFill="1" applyBorder="1" applyAlignment="1">
      <alignment wrapText="1"/>
    </xf>
    <xf numFmtId="0" fontId="34" fillId="0" borderId="0" xfId="0" applyFont="1" applyAlignment="1">
      <alignment wrapText="1"/>
    </xf>
    <xf numFmtId="0" fontId="34" fillId="0" borderId="22" xfId="0" applyFont="1" applyBorder="1" applyAlignment="1">
      <alignment wrapText="1"/>
    </xf>
    <xf numFmtId="0" fontId="40" fillId="0" borderId="0" xfId="0" applyFont="1" applyAlignment="1">
      <alignment wrapText="1"/>
    </xf>
    <xf numFmtId="0" fontId="35" fillId="0" borderId="0" xfId="0" applyFont="1" applyAlignment="1"/>
    <xf numFmtId="0" fontId="28" fillId="3" borderId="23" xfId="0" applyFont="1" applyFill="1" applyBorder="1" applyAlignment="1">
      <alignment horizontal="center" wrapText="1"/>
    </xf>
    <xf numFmtId="0" fontId="28" fillId="0" borderId="24" xfId="0" applyFont="1" applyBorder="1" applyAlignment="1">
      <alignment horizontal="center" wrapText="1"/>
    </xf>
    <xf numFmtId="0" fontId="28" fillId="0" borderId="11" xfId="0" applyFont="1" applyBorder="1" applyAlignment="1">
      <alignment horizontal="center" wrapText="1"/>
    </xf>
    <xf numFmtId="0" fontId="34" fillId="3" borderId="0" xfId="0" applyFont="1" applyFill="1" applyBorder="1" applyAlignment="1">
      <alignment wrapText="1"/>
    </xf>
    <xf numFmtId="0" fontId="34" fillId="3" borderId="22" xfId="0" applyFont="1" applyFill="1" applyBorder="1" applyAlignment="1">
      <alignment wrapText="1"/>
    </xf>
    <xf numFmtId="0" fontId="35" fillId="3" borderId="0" xfId="0" applyFont="1" applyFill="1" applyBorder="1" applyAlignment="1">
      <alignment wrapText="1"/>
    </xf>
    <xf numFmtId="0" fontId="35" fillId="3" borderId="22" xfId="0" applyFont="1" applyFill="1" applyBorder="1" applyAlignment="1">
      <alignment wrapText="1"/>
    </xf>
    <xf numFmtId="0" fontId="36" fillId="0" borderId="0" xfId="0" applyFont="1" applyAlignment="1">
      <alignment wrapText="1"/>
    </xf>
    <xf numFmtId="0" fontId="37" fillId="0" borderId="0" xfId="0" applyFont="1" applyAlignment="1">
      <alignment wrapText="1"/>
    </xf>
    <xf numFmtId="0" fontId="26" fillId="4" borderId="0" xfId="0" applyFont="1" applyFill="1" applyAlignment="1">
      <alignment horizontal="center" wrapText="1"/>
    </xf>
    <xf numFmtId="0" fontId="27" fillId="0" borderId="0" xfId="0" applyFont="1" applyAlignment="1">
      <alignment horizontal="center" wrapText="1"/>
    </xf>
    <xf numFmtId="0" fontId="26" fillId="4" borderId="0" xfId="0" applyFont="1" applyFill="1" applyAlignment="1">
      <alignment horizontal="center"/>
    </xf>
    <xf numFmtId="0" fontId="27" fillId="0" borderId="0" xfId="0" applyFont="1" applyAlignment="1">
      <alignment horizontal="center"/>
    </xf>
    <xf numFmtId="0" fontId="23" fillId="4" borderId="0" xfId="0" applyFont="1" applyFill="1" applyBorder="1" applyAlignment="1">
      <alignment wrapText="1"/>
    </xf>
    <xf numFmtId="0" fontId="24" fillId="4" borderId="32" xfId="0" applyFont="1" applyFill="1" applyBorder="1" applyAlignment="1">
      <alignment wrapText="1"/>
    </xf>
    <xf numFmtId="0" fontId="37" fillId="0" borderId="32" xfId="0" applyFont="1" applyBorder="1" applyAlignment="1">
      <alignment wrapText="1"/>
    </xf>
    <xf numFmtId="0" fontId="29" fillId="3" borderId="44" xfId="0" applyFont="1" applyFill="1" applyBorder="1" applyAlignment="1">
      <alignment horizontal="center" wrapText="1"/>
    </xf>
    <xf numFmtId="0" fontId="29" fillId="0" borderId="44" xfId="0" applyFont="1" applyBorder="1" applyAlignment="1">
      <alignment horizontal="center" wrapText="1"/>
    </xf>
    <xf numFmtId="0" fontId="30" fillId="0" borderId="0" xfId="0" applyFont="1" applyAlignment="1">
      <alignment wrapText="1"/>
    </xf>
    <xf numFmtId="0" fontId="31" fillId="0" borderId="0" xfId="0" applyFont="1" applyAlignment="1">
      <alignment wrapText="1"/>
    </xf>
    <xf numFmtId="0" fontId="9" fillId="0" borderId="0" xfId="0" applyFont="1" applyAlignment="1">
      <alignment wrapText="1"/>
    </xf>
    <xf numFmtId="0" fontId="9" fillId="3" borderId="35" xfId="0" applyFont="1" applyFill="1" applyBorder="1" applyAlignment="1">
      <alignment wrapText="1"/>
    </xf>
    <xf numFmtId="0" fontId="0" fillId="0" borderId="0" xfId="0" applyAlignment="1">
      <alignment wrapText="1"/>
    </xf>
    <xf numFmtId="0" fontId="0" fillId="0" borderId="22" xfId="0" applyBorder="1" applyAlignment="1">
      <alignment wrapText="1"/>
    </xf>
    <xf numFmtId="0" fontId="0" fillId="0" borderId="35" xfId="0" applyBorder="1" applyAlignment="1">
      <alignment wrapText="1"/>
    </xf>
    <xf numFmtId="0" fontId="9" fillId="3" borderId="0" xfId="0" applyFont="1" applyFill="1" applyBorder="1" applyAlignment="1">
      <alignment wrapText="1"/>
    </xf>
    <xf numFmtId="0" fontId="9" fillId="3" borderId="22" xfId="0" applyFont="1" applyFill="1" applyBorder="1" applyAlignment="1">
      <alignment wrapText="1"/>
    </xf>
    <xf numFmtId="0" fontId="32" fillId="4" borderId="0" xfId="0" applyFont="1" applyFill="1" applyAlignment="1">
      <alignment horizontal="center"/>
    </xf>
    <xf numFmtId="0" fontId="33" fillId="0" borderId="0" xfId="0" applyFont="1" applyAlignment="1">
      <alignment horizontal="center"/>
    </xf>
    <xf numFmtId="0" fontId="9" fillId="3" borderId="35" xfId="0" applyFont="1" applyFill="1" applyBorder="1" applyAlignment="1"/>
    <xf numFmtId="0" fontId="9" fillId="3" borderId="0" xfId="0" applyFont="1" applyFill="1" applyBorder="1" applyAlignment="1"/>
    <xf numFmtId="0" fontId="9" fillId="3" borderId="22" xfId="0" applyFont="1" applyFill="1" applyBorder="1" applyAlignment="1"/>
    <xf numFmtId="0" fontId="0" fillId="3" borderId="35" xfId="0" applyFill="1" applyBorder="1" applyAlignment="1">
      <alignment wrapText="1"/>
    </xf>
    <xf numFmtId="0" fontId="0" fillId="3" borderId="0" xfId="0" applyFill="1" applyBorder="1" applyAlignment="1">
      <alignment wrapText="1"/>
    </xf>
    <xf numFmtId="0" fontId="0" fillId="3" borderId="22" xfId="0" applyFill="1" applyBorder="1" applyAlignment="1">
      <alignment wrapText="1"/>
    </xf>
    <xf numFmtId="0" fontId="42" fillId="4" borderId="32" xfId="0" applyFont="1" applyFill="1" applyBorder="1" applyAlignment="1">
      <alignment horizontal="center"/>
    </xf>
    <xf numFmtId="0" fontId="43" fillId="4" borderId="32" xfId="0" applyFont="1" applyFill="1" applyBorder="1" applyAlignment="1"/>
    <xf numFmtId="0" fontId="10" fillId="5" borderId="8" xfId="0" applyFont="1" applyFill="1" applyBorder="1" applyAlignment="1">
      <alignment horizontal="left"/>
    </xf>
    <xf numFmtId="0" fontId="0" fillId="0" borderId="42" xfId="0" applyBorder="1" applyAlignment="1">
      <alignment horizontal="left"/>
    </xf>
    <xf numFmtId="0" fontId="0" fillId="0" borderId="43" xfId="0" applyBorder="1" applyAlignment="1">
      <alignment horizontal="left"/>
    </xf>
    <xf numFmtId="165" fontId="19" fillId="5" borderId="18" xfId="0" applyNumberFormat="1" applyFont="1" applyFill="1" applyBorder="1" applyAlignment="1">
      <alignment horizontal="center"/>
    </xf>
    <xf numFmtId="0" fontId="20" fillId="0" borderId="19" xfId="0" applyFont="1" applyBorder="1" applyAlignment="1">
      <alignment horizontal="center"/>
    </xf>
    <xf numFmtId="0" fontId="20" fillId="0" borderId="20" xfId="0" applyFont="1" applyBorder="1" applyAlignment="1">
      <alignment horizontal="center"/>
    </xf>
    <xf numFmtId="165" fontId="5" fillId="5" borderId="18" xfId="0" applyNumberFormat="1" applyFont="1" applyFill="1" applyBorder="1" applyAlignment="1">
      <alignment horizontal="center"/>
    </xf>
    <xf numFmtId="0" fontId="0" fillId="0" borderId="19" xfId="0" applyBorder="1" applyAlignment="1">
      <alignment horizontal="center"/>
    </xf>
    <xf numFmtId="0" fontId="7" fillId="4" borderId="0" xfId="0" applyFont="1" applyFill="1" applyAlignment="1">
      <alignment wrapText="1"/>
    </xf>
    <xf numFmtId="0" fontId="15" fillId="0" borderId="32" xfId="0" applyFont="1" applyBorder="1" applyAlignment="1"/>
    <xf numFmtId="0" fontId="9" fillId="0" borderId="32" xfId="0" applyFont="1" applyBorder="1" applyAlignment="1"/>
  </cellXfs>
  <cellStyles count="3">
    <cellStyle name="Currency" xfId="2" builtinId="4"/>
    <cellStyle name="Normal" xfId="0" builtinId="0"/>
    <cellStyle name="Per cent" xfId="1" builtinId="5"/>
  </cellStyles>
  <dxfs count="82">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horizontal style="thin">
          <color auto="1"/>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font>
      <alignment horizontal="center" vertical="bottom" textRotation="0" wrapText="0" indent="0" justifyLastLine="0" shrinkToFit="0" readingOrder="0"/>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font>
        <b/>
        <i val="0"/>
        <strike val="0"/>
        <condense val="0"/>
        <extend val="0"/>
        <outline val="0"/>
        <shadow val="0"/>
        <u val="none"/>
        <vertAlign val="baseline"/>
        <sz val="11"/>
        <color rgb="FFFF0000"/>
        <name val="Calibri"/>
        <family val="2"/>
        <scheme val="minor"/>
      </font>
      <numFmt numFmtId="3" formatCode="#,##0"/>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style="medium">
          <color indexed="64"/>
        </left>
        <right style="medium">
          <color indexed="64"/>
        </right>
        <top style="thin">
          <color auto="1"/>
        </top>
        <bottom style="thin">
          <color auto="1"/>
        </bottom>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border>
        <bottom style="medium">
          <color indexed="64"/>
        </bottom>
      </border>
    </dxf>
    <dxf>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numFmt numFmtId="168" formatCode="0.0"/>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numFmt numFmtId="168" formatCode="0.0"/>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theme="7"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5"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thin">
          <color auto="1"/>
        </left>
        <right style="medium">
          <color auto="1"/>
        </right>
        <top style="thin">
          <color auto="1"/>
        </top>
        <bottom style="thin">
          <color auto="1"/>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auto="1"/>
        </left>
        <right style="thin">
          <color auto="1"/>
        </right>
        <top style="thin">
          <color auto="1"/>
        </top>
        <bottom style="thin">
          <color auto="1"/>
        </bottom>
        <vertical/>
        <horizontal/>
      </border>
    </dxf>
    <dxf>
      <font>
        <color rgb="FFFF0000"/>
      </font>
      <fill>
        <patternFill patternType="solid">
          <fgColor indexed="64"/>
          <bgColor theme="4" tint="0.79998168889431442"/>
        </patternFill>
      </fill>
      <alignment horizontal="general"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rgb="FFFF0000"/>
        <name val="Calibri"/>
        <family val="2"/>
        <scheme val="minor"/>
      </font>
      <numFmt numFmtId="34" formatCode="_(&quot;$&quot;* #,##0.00_);_(&quot;$&quot;* \(#,##0.00\);_(&quot;$&quot;* &quot;-&quot;??_);_(@_)"/>
      <fill>
        <patternFill patternType="solid">
          <fgColor indexed="64"/>
          <bgColor rgb="FFFFFF00"/>
        </patternFill>
      </fill>
      <alignment horizontal="general" vertical="bottom"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1"/>
        <color rgb="FF0070C0"/>
        <name val="Calibri"/>
        <family val="2"/>
        <scheme val="minor"/>
      </font>
      <fill>
        <patternFill patternType="solid">
          <fgColor indexed="64"/>
          <bgColor rgb="FFFFFFCC"/>
        </patternFill>
      </fill>
      <border diagonalUp="0" diagonalDown="0">
        <left/>
        <right style="medium">
          <color auto="1"/>
        </right>
        <top style="thin">
          <color auto="1"/>
        </top>
        <bottom style="thin">
          <color auto="1"/>
        </bottom>
        <vertical/>
        <horizontal/>
      </border>
    </dxf>
    <dxf>
      <border outline="0">
        <left style="medium">
          <color indexed="64"/>
        </left>
        <right style="medium">
          <color auto="1"/>
        </right>
        <top style="medium">
          <color indexed="64"/>
        </top>
      </border>
    </dxf>
    <dxf>
      <border outline="0">
        <bottom style="medium">
          <color auto="1"/>
        </bottom>
      </border>
    </dxf>
  </dxfs>
  <tableStyles count="0" defaultTableStyle="TableStyleMedium2" defaultPivotStyle="PivotStyleLight16"/>
  <colors>
    <mruColors>
      <color rgb="FFFF3399"/>
      <color rgb="FF00FF00"/>
      <color rgb="FFFF00FF"/>
      <color rgb="FFFFFFFF"/>
      <color rgb="FFFFFFCC"/>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Cost to run per 10,000km - Ultegra Groupset - Road</a:t>
            </a:r>
            <a:r>
              <a:rPr lang="en-AU" baseline="0"/>
              <a:t> mixed conditions - All </a:t>
            </a:r>
            <a:r>
              <a:rPr lang="en-AU" u="sng" baseline="0"/>
              <a:t>DRIP</a:t>
            </a:r>
            <a:r>
              <a:rPr lang="en-AU" baseline="0"/>
              <a:t> lubes &amp; Immersive Waxes</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Data'!$A$4</c:f>
              <c:strCache>
                <c:ptCount val="1"/>
                <c:pt idx="0">
                  <c:v>Molten Speed Wax original formula</c:v>
                </c:pt>
              </c:strCache>
            </c:strRef>
          </c:tx>
          <c:spPr>
            <a:solidFill>
              <a:srgbClr val="FFFFFF"/>
            </a:solidFill>
            <a:ln>
              <a:noFill/>
            </a:ln>
            <a:effectLst>
              <a:outerShdw blurRad="57150" dist="19050" dir="5400000" algn="ctr" rotWithShape="0">
                <a:srgbClr val="000000">
                  <a:alpha val="63000"/>
                </a:srgbClr>
              </a:outerShdw>
            </a:effectLst>
          </c:spPr>
          <c:invertIfNegative val="0"/>
          <c:val>
            <c:numRef>
              <c:f>'Cost to Run Chart Data'!$B$4</c:f>
              <c:numCache>
                <c:formatCode>_("$"* #,##0.00_);_("$"* \(#,##0.00\);_("$"* "-"??_);_(@_)</c:formatCode>
                <c:ptCount val="1"/>
                <c:pt idx="0">
                  <c:v>191.4</c:v>
                </c:pt>
              </c:numCache>
            </c:numRef>
          </c:val>
          <c:extLst>
            <c:ext xmlns:c16="http://schemas.microsoft.com/office/drawing/2014/chart" uri="{C3380CC4-5D6E-409C-BE32-E72D297353CC}">
              <c16:uniqueId val="{00000000-DAF7-4476-96A0-6DBBA403C703}"/>
            </c:ext>
          </c:extLst>
        </c:ser>
        <c:ser>
          <c:idx val="1"/>
          <c:order val="1"/>
          <c:tx>
            <c:strRef>
              <c:f>'Cost to Run Chart Data'!$A$5</c:f>
              <c:strCache>
                <c:ptCount val="1"/>
                <c:pt idx="0">
                  <c:v>Silca Hot Melt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Data'!$B$5</c:f>
              <c:numCache>
                <c:formatCode>_("$"* #,##0.00_);_("$"* \(#,##0.00\);_("$"* "-"??_);_(@_)</c:formatCode>
                <c:ptCount val="1"/>
                <c:pt idx="0">
                  <c:v>215.5</c:v>
                </c:pt>
              </c:numCache>
            </c:numRef>
          </c:val>
          <c:extLst>
            <c:ext xmlns:c16="http://schemas.microsoft.com/office/drawing/2014/chart" uri="{C3380CC4-5D6E-409C-BE32-E72D297353CC}">
              <c16:uniqueId val="{00000001-DAF7-4476-96A0-6DBBA403C703}"/>
            </c:ext>
          </c:extLst>
        </c:ser>
        <c:ser>
          <c:idx val="2"/>
          <c:order val="2"/>
          <c:tx>
            <c:strRef>
              <c:f>'Cost to Run Chart Data'!$A$6</c:f>
              <c:strCache>
                <c:ptCount val="1"/>
                <c:pt idx="0">
                  <c:v>CS UFO drip New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Data'!$B$6</c:f>
              <c:numCache>
                <c:formatCode>_("$"* #,##0.00_);_("$"* \(#,##0.00\);_("$"* "-"??_);_(@_)</c:formatCode>
                <c:ptCount val="1"/>
                <c:pt idx="0">
                  <c:v>237.73</c:v>
                </c:pt>
              </c:numCache>
            </c:numRef>
          </c:val>
          <c:extLst>
            <c:ext xmlns:c16="http://schemas.microsoft.com/office/drawing/2014/chart" uri="{C3380CC4-5D6E-409C-BE32-E72D297353CC}">
              <c16:uniqueId val="{00000002-DAF7-4476-96A0-6DBBA403C703}"/>
            </c:ext>
          </c:extLst>
        </c:ser>
        <c:ser>
          <c:idx val="3"/>
          <c:order val="3"/>
          <c:tx>
            <c:strRef>
              <c:f>'Cost to Run Chart Data'!$A$7</c:f>
              <c:strCache>
                <c:ptCount val="1"/>
                <c:pt idx="0">
                  <c:v>Silca Synergetic</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Data'!$B$7</c:f>
              <c:numCache>
                <c:formatCode>_("$"* #,##0.00_);_("$"* \(#,##0.00\);_("$"* "-"??_);_(@_)</c:formatCode>
                <c:ptCount val="1"/>
                <c:pt idx="0">
                  <c:v>284.94</c:v>
                </c:pt>
              </c:numCache>
            </c:numRef>
          </c:val>
          <c:extLst>
            <c:ext xmlns:c16="http://schemas.microsoft.com/office/drawing/2014/chart" uri="{C3380CC4-5D6E-409C-BE32-E72D297353CC}">
              <c16:uniqueId val="{00000003-DAF7-4476-96A0-6DBBA403C703}"/>
            </c:ext>
          </c:extLst>
        </c:ser>
        <c:ser>
          <c:idx val="4"/>
          <c:order val="4"/>
          <c:tx>
            <c:strRef>
              <c:f>'Cost to Run Chart Data'!$A$8</c:f>
              <c:strCache>
                <c:ptCount val="1"/>
                <c:pt idx="0">
                  <c:v>Silca SS Drip</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Data'!$B$8</c:f>
              <c:numCache>
                <c:formatCode>_("$"* #,##0.00_);_("$"* \(#,##0.00\);_("$"* "-"??_);_(@_)</c:formatCode>
                <c:ptCount val="1"/>
                <c:pt idx="0">
                  <c:v>290.92</c:v>
                </c:pt>
              </c:numCache>
            </c:numRef>
          </c:val>
          <c:extLst>
            <c:ext xmlns:c16="http://schemas.microsoft.com/office/drawing/2014/chart" uri="{C3380CC4-5D6E-409C-BE32-E72D297353CC}">
              <c16:uniqueId val="{00000004-DAF7-4476-96A0-6DBBA403C703}"/>
            </c:ext>
          </c:extLst>
        </c:ser>
        <c:ser>
          <c:idx val="5"/>
          <c:order val="5"/>
          <c:tx>
            <c:strRef>
              <c:f>'Cost to Run Chart Data'!$A$9</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Data'!$B$9</c:f>
              <c:numCache>
                <c:formatCode>_("$"* #,##0.00_);_("$"* \(#,##0.00\);_("$"* "-"??_);_(@_)</c:formatCode>
                <c:ptCount val="1"/>
                <c:pt idx="0">
                  <c:v>244.1</c:v>
                </c:pt>
              </c:numCache>
            </c:numRef>
          </c:val>
          <c:extLst>
            <c:ext xmlns:c16="http://schemas.microsoft.com/office/drawing/2014/chart" uri="{C3380CC4-5D6E-409C-BE32-E72D297353CC}">
              <c16:uniqueId val="{00000005-DAF7-4476-96A0-6DBBA403C703}"/>
            </c:ext>
          </c:extLst>
        </c:ser>
        <c:ser>
          <c:idx val="6"/>
          <c:order val="6"/>
          <c:tx>
            <c:strRef>
              <c:f>'Cost to Run Chart Data'!$A$10</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'Cost to Run Chart Data'!$B$10</c:f>
              <c:numCache>
                <c:formatCode>_("$"* #,##0.00_);_("$"* \(#,##0.00\);_("$"* "-"??_);_(@_)</c:formatCode>
                <c:ptCount val="1"/>
                <c:pt idx="0">
                  <c:v>463.93</c:v>
                </c:pt>
              </c:numCache>
            </c:numRef>
          </c:val>
          <c:extLst>
            <c:ext xmlns:c16="http://schemas.microsoft.com/office/drawing/2014/chart" uri="{C3380CC4-5D6E-409C-BE32-E72D297353CC}">
              <c16:uniqueId val="{00000006-DAF7-4476-96A0-6DBBA403C703}"/>
            </c:ext>
          </c:extLst>
        </c:ser>
        <c:ser>
          <c:idx val="7"/>
          <c:order val="7"/>
          <c:tx>
            <c:strRef>
              <c:f>'Cost to Run Chart Data'!$A$11</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Data'!$B$11</c:f>
              <c:numCache>
                <c:formatCode>_("$"* #,##0.00_);_("$"* \(#,##0.00\);_("$"* "-"??_);_(@_)</c:formatCode>
                <c:ptCount val="1"/>
                <c:pt idx="0">
                  <c:v>798</c:v>
                </c:pt>
              </c:numCache>
            </c:numRef>
          </c:val>
          <c:extLst>
            <c:ext xmlns:c16="http://schemas.microsoft.com/office/drawing/2014/chart" uri="{C3380CC4-5D6E-409C-BE32-E72D297353CC}">
              <c16:uniqueId val="{00000007-DAF7-4476-96A0-6DBBA403C703}"/>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 Wear -</a:t>
            </a:r>
            <a:r>
              <a:rPr lang="en-AU" baseline="0"/>
              <a:t> Block 2 - 1000km Dry contamination Block - Performance in dry gravel / mtb / cx. Synergetic vs Top 5 Best / Worst / All </a:t>
            </a:r>
            <a:r>
              <a:rPr lang="en-AU" u="sng" baseline="0"/>
              <a:t>DRIP</a:t>
            </a:r>
            <a:r>
              <a:rPr lang="en-AU" baseline="0"/>
              <a:t>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'ALL LUBE charts data'!$A$18</c:f>
              <c:strCache>
                <c:ptCount val="1"/>
                <c:pt idx="0">
                  <c:v>Silca Hot Melt</c:v>
                </c:pt>
              </c:strCache>
            </c:strRef>
          </c:tx>
          <c:spPr>
            <a:solidFill>
              <a:srgbClr val="FFFFFF"/>
            </a:solidFill>
            <a:ln>
              <a:noFill/>
            </a:ln>
            <a:effectLst>
              <a:outerShdw blurRad="57150" dist="19050" dir="5400000" algn="ctr" rotWithShape="0">
                <a:srgbClr val="000000">
                  <a:alpha val="63000"/>
                </a:srgbClr>
              </a:outerShdw>
            </a:effectLst>
          </c:spPr>
          <c:invertIfNegative val="0"/>
          <c:val>
            <c:numRef>
              <c:f>'ALL LUBE charts data'!$B$18</c:f>
              <c:numCache>
                <c:formatCode>0.0%</c:formatCode>
                <c:ptCount val="1"/>
                <c:pt idx="0">
                  <c:v>1.7000000000000001E-2</c:v>
                </c:pt>
              </c:numCache>
            </c:numRef>
          </c:val>
          <c:extLst>
            <c:ext xmlns:c16="http://schemas.microsoft.com/office/drawing/2014/chart" uri="{C3380CC4-5D6E-409C-BE32-E72D297353CC}">
              <c16:uniqueId val="{00000000-190D-430E-B2FD-29EC5441B736}"/>
            </c:ext>
          </c:extLst>
        </c:ser>
        <c:ser>
          <c:idx val="1"/>
          <c:order val="1"/>
          <c:tx>
            <c:strRef>
              <c:f>'ALL LUBE charts data'!$A$19</c:f>
              <c:strCache>
                <c:ptCount val="1"/>
                <c:pt idx="0">
                  <c:v>Tru Tension Tungsten Race (D.A)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data'!$B$19</c:f>
              <c:numCache>
                <c:formatCode>0.0%</c:formatCode>
                <c:ptCount val="1"/>
                <c:pt idx="0">
                  <c:v>0.02</c:v>
                </c:pt>
              </c:numCache>
            </c:numRef>
          </c:val>
          <c:extLst>
            <c:ext xmlns:c16="http://schemas.microsoft.com/office/drawing/2014/chart" uri="{C3380CC4-5D6E-409C-BE32-E72D297353CC}">
              <c16:uniqueId val="{00000001-190D-430E-B2FD-29EC5441B736}"/>
            </c:ext>
          </c:extLst>
        </c:ser>
        <c:ser>
          <c:idx val="2"/>
          <c:order val="2"/>
          <c:tx>
            <c:strRef>
              <c:f>'ALL LUBE charts data'!$A$20</c:f>
              <c:strCache>
                <c:ptCount val="1"/>
                <c:pt idx="0">
                  <c:v>Ufo Drip New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data'!$B$20</c:f>
              <c:numCache>
                <c:formatCode>0.0%</c:formatCode>
                <c:ptCount val="1"/>
                <c:pt idx="0">
                  <c:v>3.4000000000000002E-2</c:v>
                </c:pt>
              </c:numCache>
            </c:numRef>
          </c:val>
          <c:extLst>
            <c:ext xmlns:c16="http://schemas.microsoft.com/office/drawing/2014/chart" uri="{C3380CC4-5D6E-409C-BE32-E72D297353CC}">
              <c16:uniqueId val="{00000002-190D-430E-B2FD-29EC5441B736}"/>
            </c:ext>
          </c:extLst>
        </c:ser>
        <c:ser>
          <c:idx val="3"/>
          <c:order val="3"/>
          <c:tx>
            <c:strRef>
              <c:f>'ALL LUBE charts data'!$A$21</c:f>
              <c:strCache>
                <c:ptCount val="1"/>
                <c:pt idx="0">
                  <c:v>Silca SS Drip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data'!$B$21</c:f>
              <c:numCache>
                <c:formatCode>0.0%</c:formatCode>
                <c:ptCount val="1"/>
                <c:pt idx="0">
                  <c:v>4.5999999999999999E-2</c:v>
                </c:pt>
              </c:numCache>
            </c:numRef>
          </c:val>
          <c:extLst>
            <c:ext xmlns:c16="http://schemas.microsoft.com/office/drawing/2014/chart" uri="{C3380CC4-5D6E-409C-BE32-E72D297353CC}">
              <c16:uniqueId val="{00000003-190D-430E-B2FD-29EC5441B736}"/>
            </c:ext>
          </c:extLst>
        </c:ser>
        <c:ser>
          <c:idx val="4"/>
          <c:order val="4"/>
          <c:tx>
            <c:strRef>
              <c:f>'ALL LUBE charts data'!$A$22</c:f>
              <c:strCache>
                <c:ptCount val="1"/>
                <c:pt idx="0">
                  <c:v>Tru-Tension Tungsten All Weather</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data'!$B$22</c:f>
              <c:numCache>
                <c:formatCode>0.0%</c:formatCode>
                <c:ptCount val="1"/>
                <c:pt idx="0">
                  <c:v>0.1</c:v>
                </c:pt>
              </c:numCache>
            </c:numRef>
          </c:val>
          <c:extLst>
            <c:ext xmlns:c16="http://schemas.microsoft.com/office/drawing/2014/chart" uri="{C3380CC4-5D6E-409C-BE32-E72D297353CC}">
              <c16:uniqueId val="{00000004-190D-430E-B2FD-29EC5441B736}"/>
            </c:ext>
          </c:extLst>
        </c:ser>
        <c:ser>
          <c:idx val="5"/>
          <c:order val="5"/>
          <c:tx>
            <c:strRef>
              <c:f>'ALL LUBE charts data'!$A$23</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'ALL LUBE charts data'!$B$23</c:f>
              <c:numCache>
                <c:formatCode>0.0%</c:formatCode>
                <c:ptCount val="1"/>
                <c:pt idx="0">
                  <c:v>4.2999999999999997E-2</c:v>
                </c:pt>
              </c:numCache>
            </c:numRef>
          </c:val>
          <c:extLst>
            <c:ext xmlns:c16="http://schemas.microsoft.com/office/drawing/2014/chart" uri="{C3380CC4-5D6E-409C-BE32-E72D297353CC}">
              <c16:uniqueId val="{00000005-190D-430E-B2FD-29EC5441B736}"/>
            </c:ext>
          </c:extLst>
        </c:ser>
        <c:ser>
          <c:idx val="6"/>
          <c:order val="6"/>
          <c:tx>
            <c:strRef>
              <c:f>'ALL LUBE charts data'!$A$24</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'ALL LUBE charts data'!$B$24</c:f>
              <c:numCache>
                <c:formatCode>0.0%</c:formatCode>
                <c:ptCount val="1"/>
                <c:pt idx="0">
                  <c:v>0.27100000000000002</c:v>
                </c:pt>
              </c:numCache>
            </c:numRef>
          </c:val>
          <c:extLst>
            <c:ext xmlns:c16="http://schemas.microsoft.com/office/drawing/2014/chart" uri="{C3380CC4-5D6E-409C-BE32-E72D297353CC}">
              <c16:uniqueId val="{00000006-190D-430E-B2FD-29EC5441B736}"/>
            </c:ext>
          </c:extLst>
        </c:ser>
        <c:ser>
          <c:idx val="7"/>
          <c:order val="7"/>
          <c:tx>
            <c:strRef>
              <c:f>'ALL LUBE charts data'!$A$25</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'ALL LUBE charts data'!$B$25</c:f>
              <c:numCache>
                <c:formatCode>0.0%</c:formatCode>
                <c:ptCount val="1"/>
                <c:pt idx="0">
                  <c:v>0.624</c:v>
                </c:pt>
              </c:numCache>
            </c:numRef>
          </c:val>
          <c:extLst>
            <c:ext xmlns:c16="http://schemas.microsoft.com/office/drawing/2014/chart" uri="{C3380CC4-5D6E-409C-BE32-E72D297353CC}">
              <c16:uniqueId val="{00000007-190D-430E-B2FD-29EC5441B736}"/>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 Wear -</a:t>
            </a:r>
            <a:r>
              <a:rPr lang="en-AU" baseline="0"/>
              <a:t> Block 4 - 1000km Wet contamination Block - Performance in Wet gravel / mtb / cx. Synergetic vs Top 5 Best / Worst / All </a:t>
            </a:r>
            <a:r>
              <a:rPr lang="en-AU" u="sng" baseline="0"/>
              <a:t>DRIP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'ALL LUBE charts data'!$A$32</c:f>
              <c:strCache>
                <c:ptCount val="1"/>
                <c:pt idx="0">
                  <c:v>Silca hot melt</c:v>
                </c:pt>
              </c:strCache>
            </c:strRef>
          </c:tx>
          <c:spPr>
            <a:solidFill>
              <a:schemeClr val="bg1"/>
            </a:solidFill>
            <a:ln>
              <a:noFill/>
            </a:ln>
            <a:effectLst>
              <a:outerShdw blurRad="57150" dist="19050" dir="5400000" algn="ctr" rotWithShape="0">
                <a:srgbClr val="000000">
                  <a:alpha val="63000"/>
                </a:srgbClr>
              </a:outerShdw>
            </a:effectLst>
          </c:spPr>
          <c:invertIfNegative val="0"/>
          <c:val>
            <c:numRef>
              <c:f>'ALL LUBE charts data'!$B$32</c:f>
              <c:numCache>
                <c:formatCode>0.0%</c:formatCode>
                <c:ptCount val="1"/>
                <c:pt idx="0">
                  <c:v>0.08</c:v>
                </c:pt>
              </c:numCache>
            </c:numRef>
          </c:val>
          <c:extLst>
            <c:ext xmlns:c16="http://schemas.microsoft.com/office/drawing/2014/chart" uri="{C3380CC4-5D6E-409C-BE32-E72D297353CC}">
              <c16:uniqueId val="{00000000-823B-41EF-88FF-D71523372BD3}"/>
            </c:ext>
          </c:extLst>
        </c:ser>
        <c:ser>
          <c:idx val="1"/>
          <c:order val="1"/>
          <c:tx>
            <c:strRef>
              <c:f>'ALL LUBE charts data'!$A$33</c:f>
              <c:strCache>
                <c:ptCount val="1"/>
                <c:pt idx="0">
                  <c:v>Molten Speed Wax original formula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data'!$B$33</c:f>
              <c:numCache>
                <c:formatCode>0.0%</c:formatCode>
                <c:ptCount val="1"/>
                <c:pt idx="0">
                  <c:v>0.08</c:v>
                </c:pt>
              </c:numCache>
            </c:numRef>
          </c:val>
          <c:extLst>
            <c:ext xmlns:c16="http://schemas.microsoft.com/office/drawing/2014/chart" uri="{C3380CC4-5D6E-409C-BE32-E72D297353CC}">
              <c16:uniqueId val="{00000001-823B-41EF-88FF-D71523372BD3}"/>
            </c:ext>
          </c:extLst>
        </c:ser>
        <c:ser>
          <c:idx val="2"/>
          <c:order val="2"/>
          <c:tx>
            <c:strRef>
              <c:f>'ALL LUBE charts data'!$A$34</c:f>
              <c:strCache>
                <c:ptCount val="1"/>
                <c:pt idx="0">
                  <c:v>Silca Synergetic</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data'!$B$34</c:f>
              <c:numCache>
                <c:formatCode>0.0%</c:formatCode>
                <c:ptCount val="1"/>
                <c:pt idx="0">
                  <c:v>0.27400000000000002</c:v>
                </c:pt>
              </c:numCache>
            </c:numRef>
          </c:val>
          <c:extLst>
            <c:ext xmlns:c16="http://schemas.microsoft.com/office/drawing/2014/chart" uri="{C3380CC4-5D6E-409C-BE32-E72D297353CC}">
              <c16:uniqueId val="{00000002-823B-41EF-88FF-D71523372BD3}"/>
            </c:ext>
          </c:extLst>
        </c:ser>
        <c:ser>
          <c:idx val="3"/>
          <c:order val="3"/>
          <c:tx>
            <c:strRef>
              <c:f>'ALL LUBE charts data'!$A$35</c:f>
              <c:strCache>
                <c:ptCount val="1"/>
                <c:pt idx="0">
                  <c:v>Nix Frix Shun</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data'!$B$35</c:f>
              <c:numCache>
                <c:formatCode>0.0%</c:formatCode>
                <c:ptCount val="1"/>
                <c:pt idx="0">
                  <c:v>0.28599999999999998</c:v>
                </c:pt>
              </c:numCache>
            </c:numRef>
          </c:val>
          <c:extLst>
            <c:ext xmlns:c16="http://schemas.microsoft.com/office/drawing/2014/chart" uri="{C3380CC4-5D6E-409C-BE32-E72D297353CC}">
              <c16:uniqueId val="{00000003-823B-41EF-88FF-D71523372BD3}"/>
            </c:ext>
          </c:extLst>
        </c:ser>
        <c:ser>
          <c:idx val="4"/>
          <c:order val="4"/>
          <c:tx>
            <c:strRef>
              <c:f>'ALL LUBE charts data'!$A$36</c:f>
              <c:strCache>
                <c:ptCount val="1"/>
                <c:pt idx="0">
                  <c:v>Tru-Tension Tungsten All Weather</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data'!$B$36</c:f>
              <c:numCache>
                <c:formatCode>0.0%</c:formatCode>
                <c:ptCount val="1"/>
                <c:pt idx="0">
                  <c:v>0.31</c:v>
                </c:pt>
              </c:numCache>
            </c:numRef>
          </c:val>
          <c:extLst>
            <c:ext xmlns:c16="http://schemas.microsoft.com/office/drawing/2014/chart" uri="{C3380CC4-5D6E-409C-BE32-E72D297353CC}">
              <c16:uniqueId val="{00000004-823B-41EF-88FF-D71523372BD3}"/>
            </c:ext>
          </c:extLst>
        </c:ser>
        <c:ser>
          <c:idx val="5"/>
          <c:order val="5"/>
          <c:tx>
            <c:strRef>
              <c:f>'ALL LUBE charts data'!$A$37</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'ALL LUBE charts data'!$B$37</c:f>
              <c:numCache>
                <c:formatCode>0.0%</c:formatCode>
                <c:ptCount val="1"/>
                <c:pt idx="0">
                  <c:v>0.20599999999999999</c:v>
                </c:pt>
              </c:numCache>
            </c:numRef>
          </c:val>
          <c:extLst>
            <c:ext xmlns:c16="http://schemas.microsoft.com/office/drawing/2014/chart" uri="{C3380CC4-5D6E-409C-BE32-E72D297353CC}">
              <c16:uniqueId val="{00000005-823B-41EF-88FF-D71523372BD3}"/>
            </c:ext>
          </c:extLst>
        </c:ser>
        <c:ser>
          <c:idx val="6"/>
          <c:order val="6"/>
          <c:tx>
            <c:strRef>
              <c:f>'ALL LUBE charts data'!$A$38</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'ALL LUBE charts data'!$B$38</c:f>
              <c:numCache>
                <c:formatCode>0.0%</c:formatCode>
                <c:ptCount val="1"/>
                <c:pt idx="0">
                  <c:v>0.59099999999999997</c:v>
                </c:pt>
              </c:numCache>
            </c:numRef>
          </c:val>
          <c:extLst>
            <c:ext xmlns:c16="http://schemas.microsoft.com/office/drawing/2014/chart" uri="{C3380CC4-5D6E-409C-BE32-E72D297353CC}">
              <c16:uniqueId val="{00000006-823B-41EF-88FF-D71523372BD3}"/>
            </c:ext>
          </c:extLst>
        </c:ser>
        <c:ser>
          <c:idx val="7"/>
          <c:order val="7"/>
          <c:tx>
            <c:strRef>
              <c:f>'ALL LUBE charts data'!$A$39</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'ALL LUBE charts data'!$B$39</c:f>
              <c:numCache>
                <c:formatCode>0.0%</c:formatCode>
                <c:ptCount val="1"/>
                <c:pt idx="0">
                  <c:v>1.3029999999999999</c:v>
                </c:pt>
              </c:numCache>
            </c:numRef>
          </c:val>
          <c:extLst>
            <c:ext xmlns:c16="http://schemas.microsoft.com/office/drawing/2014/chart" uri="{C3380CC4-5D6E-409C-BE32-E72D297353CC}">
              <c16:uniqueId val="{00000007-823B-41EF-88FF-D71523372BD3}"/>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 Wear -</a:t>
            </a:r>
            <a:r>
              <a:rPr lang="en-AU" baseline="0"/>
              <a:t> Block 6 - 1000km Extreme contamination Block - Performance in worst gravel / mtb / cx conditions. Synergetic vs Top 5 Best / Worst / All </a:t>
            </a:r>
            <a:r>
              <a:rPr lang="en-AU" u="sng" baseline="0"/>
              <a:t>DRIP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'ALL LUBE charts data'!$A$46</c:f>
              <c:strCache>
                <c:ptCount val="1"/>
                <c:pt idx="0">
                  <c:v>Silca Hot Melt</c:v>
                </c:pt>
              </c:strCache>
            </c:strRef>
          </c:tx>
          <c:spPr>
            <a:solidFill>
              <a:schemeClr val="bg1"/>
            </a:solidFill>
            <a:ln>
              <a:noFill/>
            </a:ln>
            <a:effectLst>
              <a:outerShdw blurRad="57150" dist="19050" dir="5400000" algn="ctr" rotWithShape="0">
                <a:srgbClr val="000000">
                  <a:alpha val="63000"/>
                </a:srgbClr>
              </a:outerShdw>
            </a:effectLst>
          </c:spPr>
          <c:invertIfNegative val="0"/>
          <c:val>
            <c:numRef>
              <c:f>'ALL LUBE charts data'!$B$46</c:f>
              <c:numCache>
                <c:formatCode>0.0%</c:formatCode>
                <c:ptCount val="1"/>
                <c:pt idx="0">
                  <c:v>8.5999999999999993E-2</c:v>
                </c:pt>
              </c:numCache>
            </c:numRef>
          </c:val>
          <c:extLst>
            <c:ext xmlns:c16="http://schemas.microsoft.com/office/drawing/2014/chart" uri="{C3380CC4-5D6E-409C-BE32-E72D297353CC}">
              <c16:uniqueId val="{00000000-01D1-40CF-A3C3-6A8336FEE56B}"/>
            </c:ext>
          </c:extLst>
        </c:ser>
        <c:ser>
          <c:idx val="1"/>
          <c:order val="1"/>
          <c:tx>
            <c:strRef>
              <c:f>'ALL LUBE charts data'!$A$47</c:f>
              <c:strCache>
                <c:ptCount val="1"/>
                <c:pt idx="0">
                  <c:v>Tru-Tension Tungsten All weather</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data'!$B$47</c:f>
              <c:numCache>
                <c:formatCode>0.0%</c:formatCode>
                <c:ptCount val="1"/>
                <c:pt idx="0">
                  <c:v>0.32</c:v>
                </c:pt>
              </c:numCache>
            </c:numRef>
          </c:val>
          <c:extLst>
            <c:ext xmlns:c16="http://schemas.microsoft.com/office/drawing/2014/chart" uri="{C3380CC4-5D6E-409C-BE32-E72D297353CC}">
              <c16:uniqueId val="{00000001-01D1-40CF-A3C3-6A8336FEE56B}"/>
            </c:ext>
          </c:extLst>
        </c:ser>
        <c:ser>
          <c:idx val="2"/>
          <c:order val="2"/>
          <c:tx>
            <c:strRef>
              <c:f>'ALL LUBE charts data'!$A$48</c:f>
              <c:strCache>
                <c:ptCount val="1"/>
                <c:pt idx="0">
                  <c:v>Ufo Drip New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data'!$B$48</c:f>
              <c:numCache>
                <c:formatCode>0.0%</c:formatCode>
                <c:ptCount val="1"/>
                <c:pt idx="0">
                  <c:v>0.36599999999999999</c:v>
                </c:pt>
              </c:numCache>
            </c:numRef>
          </c:val>
          <c:extLst>
            <c:ext xmlns:c16="http://schemas.microsoft.com/office/drawing/2014/chart" uri="{C3380CC4-5D6E-409C-BE32-E72D297353CC}">
              <c16:uniqueId val="{00000002-01D1-40CF-A3C3-6A8336FEE56B}"/>
            </c:ext>
          </c:extLst>
        </c:ser>
        <c:ser>
          <c:idx val="3"/>
          <c:order val="3"/>
          <c:tx>
            <c:strRef>
              <c:f>'ALL LUBE charts data'!$A$49</c:f>
              <c:strCache>
                <c:ptCount val="1"/>
                <c:pt idx="0">
                  <c:v>Silca Synergetic</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data'!$B$49</c:f>
              <c:numCache>
                <c:formatCode>0.0%</c:formatCode>
                <c:ptCount val="1"/>
                <c:pt idx="0">
                  <c:v>0.55300000000000005</c:v>
                </c:pt>
              </c:numCache>
            </c:numRef>
          </c:val>
          <c:extLst>
            <c:ext xmlns:c16="http://schemas.microsoft.com/office/drawing/2014/chart" uri="{C3380CC4-5D6E-409C-BE32-E72D297353CC}">
              <c16:uniqueId val="{00000003-01D1-40CF-A3C3-6A8336FEE56B}"/>
            </c:ext>
          </c:extLst>
        </c:ser>
        <c:ser>
          <c:idx val="4"/>
          <c:order val="4"/>
          <c:tx>
            <c:strRef>
              <c:f>'ALL LUBE charts data'!$A$50</c:f>
              <c:strCache>
                <c:ptCount val="1"/>
                <c:pt idx="0">
                  <c:v>Nix Frix Shun</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data'!$B$50</c:f>
              <c:numCache>
                <c:formatCode>0.0%</c:formatCode>
                <c:ptCount val="1"/>
                <c:pt idx="0">
                  <c:v>0.57199999999999995</c:v>
                </c:pt>
              </c:numCache>
            </c:numRef>
          </c:val>
          <c:extLst>
            <c:ext xmlns:c16="http://schemas.microsoft.com/office/drawing/2014/chart" uri="{C3380CC4-5D6E-409C-BE32-E72D297353CC}">
              <c16:uniqueId val="{00000004-01D1-40CF-A3C3-6A8336FEE56B}"/>
            </c:ext>
          </c:extLst>
        </c:ser>
        <c:ser>
          <c:idx val="5"/>
          <c:order val="5"/>
          <c:tx>
            <c:strRef>
              <c:f>'ALL LUBE charts data'!$A$51</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'ALL LUBE charts data'!$B$51</c:f>
              <c:numCache>
                <c:formatCode>0.0%</c:formatCode>
                <c:ptCount val="1"/>
                <c:pt idx="0">
                  <c:v>0.379</c:v>
                </c:pt>
              </c:numCache>
            </c:numRef>
          </c:val>
          <c:extLst>
            <c:ext xmlns:c16="http://schemas.microsoft.com/office/drawing/2014/chart" uri="{C3380CC4-5D6E-409C-BE32-E72D297353CC}">
              <c16:uniqueId val="{00000005-01D1-40CF-A3C3-6A8336FEE56B}"/>
            </c:ext>
          </c:extLst>
        </c:ser>
        <c:ser>
          <c:idx val="6"/>
          <c:order val="6"/>
          <c:tx>
            <c:strRef>
              <c:f>'ALL LUBE charts data'!$A$52</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'ALL LUBE charts data'!$B$52</c:f>
              <c:numCache>
                <c:formatCode>0.0%</c:formatCode>
                <c:ptCount val="1"/>
                <c:pt idx="0">
                  <c:v>1.1180000000000001</c:v>
                </c:pt>
              </c:numCache>
            </c:numRef>
          </c:val>
          <c:extLst>
            <c:ext xmlns:c16="http://schemas.microsoft.com/office/drawing/2014/chart" uri="{C3380CC4-5D6E-409C-BE32-E72D297353CC}">
              <c16:uniqueId val="{00000006-01D1-40CF-A3C3-6A8336FEE56B}"/>
            </c:ext>
          </c:extLst>
        </c:ser>
        <c:ser>
          <c:idx val="7"/>
          <c:order val="7"/>
          <c:tx>
            <c:strRef>
              <c:f>'ALL LUBE charts data'!$A$39</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'ALL LUBE charts data'!$B$53</c:f>
              <c:numCache>
                <c:formatCode>0.0%</c:formatCode>
                <c:ptCount val="1"/>
                <c:pt idx="0">
                  <c:v>2.21</c:v>
                </c:pt>
              </c:numCache>
            </c:numRef>
          </c:val>
          <c:extLst>
            <c:ext xmlns:c16="http://schemas.microsoft.com/office/drawing/2014/chart" uri="{C3380CC4-5D6E-409C-BE32-E72D297353CC}">
              <c16:uniqueId val="{00000007-01D1-40CF-A3C3-6A8336FEE56B}"/>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sz="1600" b="1" i="0" u="none" strike="noStrike" baseline="0">
                <a:effectLst/>
              </a:rPr>
              <a:t>Cost to run per 10,000km - Dura Ace Groupset - Road mixed conditions - </a:t>
            </a:r>
            <a:r>
              <a:rPr lang="en-AU" baseline="0"/>
              <a:t> All </a:t>
            </a:r>
            <a:r>
              <a:rPr lang="en-AU" u="sng" baseline="0"/>
              <a:t>DRIP</a:t>
            </a:r>
            <a:r>
              <a:rPr lang="en-AU" baseline="0"/>
              <a:t>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Data'!$A$18</c:f>
              <c:strCache>
                <c:ptCount val="1"/>
                <c:pt idx="0">
                  <c:v>Molten Speed Wax Original Formula</c:v>
                </c:pt>
              </c:strCache>
            </c:strRef>
          </c:tx>
          <c:spPr>
            <a:solidFill>
              <a:srgbClr val="FFFFFF"/>
            </a:solidFill>
            <a:ln>
              <a:noFill/>
            </a:ln>
            <a:effectLst>
              <a:outerShdw blurRad="57150" dist="19050" dir="5400000" algn="ctr" rotWithShape="0">
                <a:srgbClr val="000000">
                  <a:alpha val="63000"/>
                </a:srgbClr>
              </a:outerShdw>
            </a:effectLst>
          </c:spPr>
          <c:invertIfNegative val="0"/>
          <c:val>
            <c:numRef>
              <c:f>'Cost to Run Chart Data'!$B$18</c:f>
              <c:numCache>
                <c:formatCode>_("$"* #,##0.00_);_("$"* \(#,##0.00\);_("$"* "-"??_);_(@_)</c:formatCode>
                <c:ptCount val="1"/>
                <c:pt idx="0">
                  <c:v>330.7</c:v>
                </c:pt>
              </c:numCache>
            </c:numRef>
          </c:val>
          <c:extLst>
            <c:ext xmlns:c16="http://schemas.microsoft.com/office/drawing/2014/chart" uri="{C3380CC4-5D6E-409C-BE32-E72D297353CC}">
              <c16:uniqueId val="{00000000-42ED-4572-96FA-61596BA71DA7}"/>
            </c:ext>
          </c:extLst>
        </c:ser>
        <c:ser>
          <c:idx val="1"/>
          <c:order val="1"/>
          <c:tx>
            <c:strRef>
              <c:f>'Cost to Run Chart Data'!$A$19</c:f>
              <c:strCache>
                <c:ptCount val="1"/>
                <c:pt idx="0">
                  <c:v>Silca Hot Melt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Data'!$B$19</c:f>
              <c:numCache>
                <c:formatCode>_("$"* #,##0.00_);_("$"* \(#,##0.00\);_("$"* "-"??_);_(@_)</c:formatCode>
                <c:ptCount val="1"/>
                <c:pt idx="0">
                  <c:v>338.8</c:v>
                </c:pt>
              </c:numCache>
            </c:numRef>
          </c:val>
          <c:extLst>
            <c:ext xmlns:c16="http://schemas.microsoft.com/office/drawing/2014/chart" uri="{C3380CC4-5D6E-409C-BE32-E72D297353CC}">
              <c16:uniqueId val="{00000001-42ED-4572-96FA-61596BA71DA7}"/>
            </c:ext>
          </c:extLst>
        </c:ser>
        <c:ser>
          <c:idx val="2"/>
          <c:order val="2"/>
          <c:tx>
            <c:strRef>
              <c:f>'Cost to Run Chart Data'!$A$20</c:f>
              <c:strCache>
                <c:ptCount val="1"/>
                <c:pt idx="0">
                  <c:v>Ufo Drip New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Data'!$B$20</c:f>
              <c:numCache>
                <c:formatCode>_("$"* #,##0.00_);_("$"* \(#,##0.00\);_("$"* "-"??_);_(@_)</c:formatCode>
                <c:ptCount val="1"/>
                <c:pt idx="0">
                  <c:v>626.42999999999995</c:v>
                </c:pt>
              </c:numCache>
            </c:numRef>
          </c:val>
          <c:extLst>
            <c:ext xmlns:c16="http://schemas.microsoft.com/office/drawing/2014/chart" uri="{C3380CC4-5D6E-409C-BE32-E72D297353CC}">
              <c16:uniqueId val="{00000002-42ED-4572-96FA-61596BA71DA7}"/>
            </c:ext>
          </c:extLst>
        </c:ser>
        <c:ser>
          <c:idx val="3"/>
          <c:order val="3"/>
          <c:tx>
            <c:strRef>
              <c:f>'Cost to Run Chart Data'!$A$21</c:f>
              <c:strCache>
                <c:ptCount val="1"/>
                <c:pt idx="0">
                  <c:v>Silca SS Drip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Data'!$B$21</c:f>
              <c:numCache>
                <c:formatCode>_("$"* #,##0.00_);_("$"* \(#,##0.00\);_("$"* "-"??_);_(@_)</c:formatCode>
                <c:ptCount val="1"/>
                <c:pt idx="0">
                  <c:v>810.92</c:v>
                </c:pt>
              </c:numCache>
            </c:numRef>
          </c:val>
          <c:extLst>
            <c:ext xmlns:c16="http://schemas.microsoft.com/office/drawing/2014/chart" uri="{C3380CC4-5D6E-409C-BE32-E72D297353CC}">
              <c16:uniqueId val="{00000003-42ED-4572-96FA-61596BA71DA7}"/>
            </c:ext>
          </c:extLst>
        </c:ser>
        <c:ser>
          <c:idx val="4"/>
          <c:order val="4"/>
          <c:tx>
            <c:strRef>
              <c:f>'Cost to Run Chart Data'!$A$22</c:f>
              <c:strCache>
                <c:ptCount val="1"/>
                <c:pt idx="0">
                  <c:v>Tru-Tension Tungsten All Weather</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Data'!$B$22</c:f>
              <c:numCache>
                <c:formatCode>_("$"* #,##0.00_);_("$"* \(#,##0.00\);_("$"* "-"??_);_(@_)</c:formatCode>
                <c:ptCount val="1"/>
                <c:pt idx="0">
                  <c:v>902</c:v>
                </c:pt>
              </c:numCache>
            </c:numRef>
          </c:val>
          <c:extLst>
            <c:ext xmlns:c16="http://schemas.microsoft.com/office/drawing/2014/chart" uri="{C3380CC4-5D6E-409C-BE32-E72D297353CC}">
              <c16:uniqueId val="{00000004-42ED-4572-96FA-61596BA71DA7}"/>
            </c:ext>
          </c:extLst>
        </c:ser>
        <c:ser>
          <c:idx val="5"/>
          <c:order val="5"/>
          <c:tx>
            <c:strRef>
              <c:f>'Cost to Run Chart Data'!$A$23</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Data'!$B$23</c:f>
              <c:numCache>
                <c:formatCode>_("$"* #,##0.00_);_("$"* \(#,##0.00\);_("$"* "-"??_);_(@_)</c:formatCode>
                <c:ptCount val="1"/>
                <c:pt idx="0">
                  <c:v>601.77</c:v>
                </c:pt>
              </c:numCache>
            </c:numRef>
          </c:val>
          <c:extLst>
            <c:ext xmlns:c16="http://schemas.microsoft.com/office/drawing/2014/chart" uri="{C3380CC4-5D6E-409C-BE32-E72D297353CC}">
              <c16:uniqueId val="{00000005-42ED-4572-96FA-61596BA71DA7}"/>
            </c:ext>
          </c:extLst>
        </c:ser>
        <c:ser>
          <c:idx val="6"/>
          <c:order val="6"/>
          <c:tx>
            <c:strRef>
              <c:f>'Cost to Run Chart Data'!$A$24</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'Cost to Run Chart Data'!$B$24</c:f>
              <c:numCache>
                <c:formatCode>_("$"* #,##0.00_);_("$"* \(#,##0.00\);_("$"* "-"??_);_(@_)</c:formatCode>
                <c:ptCount val="1"/>
                <c:pt idx="0">
                  <c:v>1339</c:v>
                </c:pt>
              </c:numCache>
            </c:numRef>
          </c:val>
          <c:extLst>
            <c:ext xmlns:c16="http://schemas.microsoft.com/office/drawing/2014/chart" uri="{C3380CC4-5D6E-409C-BE32-E72D297353CC}">
              <c16:uniqueId val="{00000006-42ED-4572-96FA-61596BA71DA7}"/>
            </c:ext>
          </c:extLst>
        </c:ser>
        <c:ser>
          <c:idx val="7"/>
          <c:order val="7"/>
          <c:tx>
            <c:strRef>
              <c:f>'Cost to Run Chart Data'!$A$25</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Data'!$B$25</c:f>
              <c:numCache>
                <c:formatCode>_("$"* #,##0.00_);_("$"* \(#,##0.00\);_("$"* "-"??_);_(@_)</c:formatCode>
                <c:ptCount val="1"/>
                <c:pt idx="0">
                  <c:v>2387</c:v>
                </c:pt>
              </c:numCache>
            </c:numRef>
          </c:val>
          <c:extLst>
            <c:ext xmlns:c16="http://schemas.microsoft.com/office/drawing/2014/chart" uri="{C3380CC4-5D6E-409C-BE32-E72D297353CC}">
              <c16:uniqueId val="{00000007-42ED-4572-96FA-61596BA71DA7}"/>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Cost to Run</a:t>
            </a:r>
            <a:r>
              <a:rPr lang="en-AU" baseline="0"/>
              <a:t> per 10,000km - GRX 810 Groupset - Dry offroad riding conditions -All </a:t>
            </a:r>
            <a:r>
              <a:rPr lang="en-AU" u="sng" baseline="0"/>
              <a:t>DRIP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Data'!$A$32</c:f>
              <c:strCache>
                <c:ptCount val="1"/>
                <c:pt idx="0">
                  <c:v>Silca SS Drip</c:v>
                </c:pt>
              </c:strCache>
            </c:strRef>
          </c:tx>
          <c:spPr>
            <a:solidFill>
              <a:schemeClr val="bg1"/>
            </a:solidFill>
            <a:ln>
              <a:noFill/>
            </a:ln>
            <a:effectLst>
              <a:outerShdw blurRad="57150" dist="19050" dir="5400000" algn="ctr" rotWithShape="0">
                <a:srgbClr val="000000">
                  <a:alpha val="63000"/>
                </a:srgbClr>
              </a:outerShdw>
            </a:effectLst>
          </c:spPr>
          <c:invertIfNegative val="0"/>
          <c:val>
            <c:numRef>
              <c:f>'Cost to Run Chart Data'!$B$32</c:f>
              <c:numCache>
                <c:formatCode>_("$"* #,##0.00_);_("$"* \(#,##0.00\);_("$"* "-"??_);_(@_)</c:formatCode>
                <c:ptCount val="1"/>
                <c:pt idx="0">
                  <c:v>180.47</c:v>
                </c:pt>
              </c:numCache>
            </c:numRef>
          </c:val>
          <c:extLst>
            <c:ext xmlns:c16="http://schemas.microsoft.com/office/drawing/2014/chart" uri="{C3380CC4-5D6E-409C-BE32-E72D297353CC}">
              <c16:uniqueId val="{00000000-92F9-479B-BC09-FDCB0F189072}"/>
            </c:ext>
          </c:extLst>
        </c:ser>
        <c:ser>
          <c:idx val="1"/>
          <c:order val="1"/>
          <c:tx>
            <c:strRef>
              <c:f>'Cost to Run Chart Data'!$A$33</c:f>
              <c:strCache>
                <c:ptCount val="1"/>
                <c:pt idx="0">
                  <c:v>UFO Drip New Formula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Data'!$B$33</c:f>
              <c:numCache>
                <c:formatCode>_("$"* #,##0.00_);_("$"* \(#,##0.00\);_("$"* "-"??_);_(@_)</c:formatCode>
                <c:ptCount val="1"/>
                <c:pt idx="0">
                  <c:v>226.65</c:v>
                </c:pt>
              </c:numCache>
            </c:numRef>
          </c:val>
          <c:extLst>
            <c:ext xmlns:c16="http://schemas.microsoft.com/office/drawing/2014/chart" uri="{C3380CC4-5D6E-409C-BE32-E72D297353CC}">
              <c16:uniqueId val="{00000001-92F9-479B-BC09-FDCB0F189072}"/>
            </c:ext>
          </c:extLst>
        </c:ser>
        <c:ser>
          <c:idx val="2"/>
          <c:order val="2"/>
          <c:tx>
            <c:strRef>
              <c:f>'Cost to Run Chart Data'!$A$34</c:f>
              <c:strCache>
                <c:ptCount val="1"/>
                <c:pt idx="0">
                  <c:v>Tru Tension Tungsten All Weather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Data'!$B$34</c:f>
              <c:numCache>
                <c:formatCode>_("$"* #,##0.00_);_("$"* \(#,##0.00\);_("$"* "-"??_);_(@_)</c:formatCode>
                <c:ptCount val="1"/>
                <c:pt idx="0">
                  <c:v>289.75</c:v>
                </c:pt>
              </c:numCache>
            </c:numRef>
          </c:val>
          <c:extLst>
            <c:ext xmlns:c16="http://schemas.microsoft.com/office/drawing/2014/chart" uri="{C3380CC4-5D6E-409C-BE32-E72D297353CC}">
              <c16:uniqueId val="{00000002-92F9-479B-BC09-FDCB0F189072}"/>
            </c:ext>
          </c:extLst>
        </c:ser>
        <c:ser>
          <c:idx val="3"/>
          <c:order val="3"/>
          <c:tx>
            <c:strRef>
              <c:f>'Cost to Run Chart Data'!$A$35</c:f>
              <c:strCache>
                <c:ptCount val="1"/>
                <c:pt idx="0">
                  <c:v>Silca Hot Melt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Data'!$B$35</c:f>
              <c:numCache>
                <c:formatCode>_("$"* #,##0.00_);_("$"* \(#,##0.00\);_("$"* "-"??_);_(@_)</c:formatCode>
                <c:ptCount val="1"/>
                <c:pt idx="0">
                  <c:v>315.22000000000003</c:v>
                </c:pt>
              </c:numCache>
            </c:numRef>
          </c:val>
          <c:extLst>
            <c:ext xmlns:c16="http://schemas.microsoft.com/office/drawing/2014/chart" uri="{C3380CC4-5D6E-409C-BE32-E72D297353CC}">
              <c16:uniqueId val="{00000003-92F9-479B-BC09-FDCB0F189072}"/>
            </c:ext>
          </c:extLst>
        </c:ser>
        <c:ser>
          <c:idx val="4"/>
          <c:order val="4"/>
          <c:tx>
            <c:strRef>
              <c:f>'Cost to Run Chart Data'!$A$36</c:f>
              <c:strCache>
                <c:ptCount val="1"/>
                <c:pt idx="0">
                  <c:v>Smoove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Data'!$B$36</c:f>
              <c:numCache>
                <c:formatCode>_("$"* #,##0.00_);_("$"* \(#,##0.00\);_("$"* "-"??_);_(@_)</c:formatCode>
                <c:ptCount val="1"/>
                <c:pt idx="0">
                  <c:v>362.5</c:v>
                </c:pt>
              </c:numCache>
            </c:numRef>
          </c:val>
          <c:extLst>
            <c:ext xmlns:c16="http://schemas.microsoft.com/office/drawing/2014/chart" uri="{C3380CC4-5D6E-409C-BE32-E72D297353CC}">
              <c16:uniqueId val="{00000004-92F9-479B-BC09-FDCB0F189072}"/>
            </c:ext>
          </c:extLst>
        </c:ser>
        <c:ser>
          <c:idx val="5"/>
          <c:order val="5"/>
          <c:tx>
            <c:strRef>
              <c:f>'Cost to Run Chart Data'!$A$37</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Data'!$B$37</c:f>
              <c:numCache>
                <c:formatCode>_("$"* #,##0.00_);_("$"* \(#,##0.00\);_("$"* "-"??_);_(@_)</c:formatCode>
                <c:ptCount val="1"/>
                <c:pt idx="0">
                  <c:v>274.92</c:v>
                </c:pt>
              </c:numCache>
            </c:numRef>
          </c:val>
          <c:extLst>
            <c:ext xmlns:c16="http://schemas.microsoft.com/office/drawing/2014/chart" uri="{C3380CC4-5D6E-409C-BE32-E72D297353CC}">
              <c16:uniqueId val="{00000005-92F9-479B-BC09-FDCB0F189072}"/>
            </c:ext>
          </c:extLst>
        </c:ser>
        <c:ser>
          <c:idx val="6"/>
          <c:order val="6"/>
          <c:tx>
            <c:strRef>
              <c:f>'Cost to Run Chart Data'!$A$38</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'Cost to Run Chart Data'!$B$38</c:f>
              <c:numCache>
                <c:formatCode>_("$"* #,##0.00_);_("$"* \(#,##0.00\);_("$"* "-"??_);_(@_)</c:formatCode>
                <c:ptCount val="1"/>
                <c:pt idx="0">
                  <c:v>712.08</c:v>
                </c:pt>
              </c:numCache>
            </c:numRef>
          </c:val>
          <c:extLst>
            <c:ext xmlns:c16="http://schemas.microsoft.com/office/drawing/2014/chart" uri="{C3380CC4-5D6E-409C-BE32-E72D297353CC}">
              <c16:uniqueId val="{00000006-92F9-479B-BC09-FDCB0F189072}"/>
            </c:ext>
          </c:extLst>
        </c:ser>
        <c:ser>
          <c:idx val="7"/>
          <c:order val="7"/>
          <c:tx>
            <c:strRef>
              <c:f>'Cost to Run Chart Data'!$A$39</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Data'!$B$39</c:f>
              <c:numCache>
                <c:formatCode>_("$"* #,##0.00_);_("$"* \(#,##0.00\);_("$"* "-"??_);_(@_)</c:formatCode>
                <c:ptCount val="1"/>
                <c:pt idx="0">
                  <c:v>1491</c:v>
                </c:pt>
              </c:numCache>
            </c:numRef>
          </c:val>
          <c:extLst>
            <c:ext xmlns:c16="http://schemas.microsoft.com/office/drawing/2014/chart" uri="{C3380CC4-5D6E-409C-BE32-E72D297353CC}">
              <c16:uniqueId val="{00000007-92F9-479B-BC09-FDCB0F189072}"/>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sz="1600" b="1" i="0" u="none" strike="noStrike" baseline="0">
                <a:effectLst/>
              </a:rPr>
              <a:t>Cost to Run per 10,000km - GRX 810 Groupset - </a:t>
            </a:r>
            <a:r>
              <a:rPr lang="en-AU" sz="1600" b="1" i="0" u="sng" strike="noStrike" baseline="0">
                <a:effectLst/>
              </a:rPr>
              <a:t>WET</a:t>
            </a:r>
            <a:r>
              <a:rPr lang="en-AU" sz="1600" b="1" i="0" u="none" strike="noStrike" baseline="0">
                <a:effectLst/>
              </a:rPr>
              <a:t> offroad riding conditions </a:t>
            </a:r>
            <a:r>
              <a:rPr lang="en-AU" baseline="0"/>
              <a:t>All </a:t>
            </a:r>
            <a:r>
              <a:rPr lang="en-AU" u="sng" baseline="0"/>
              <a:t>DRIP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Data'!$A$46</c:f>
              <c:strCache>
                <c:ptCount val="1"/>
                <c:pt idx="0">
                  <c:v>Molten Speed Wax Original Formula</c:v>
                </c:pt>
              </c:strCache>
            </c:strRef>
          </c:tx>
          <c:spPr>
            <a:solidFill>
              <a:schemeClr val="bg1"/>
            </a:solidFill>
            <a:ln>
              <a:noFill/>
            </a:ln>
            <a:effectLst>
              <a:outerShdw blurRad="57150" dist="19050" dir="5400000" algn="ctr" rotWithShape="0">
                <a:srgbClr val="000000">
                  <a:alpha val="63000"/>
                </a:srgbClr>
              </a:outerShdw>
            </a:effectLst>
          </c:spPr>
          <c:invertIfNegative val="0"/>
          <c:val>
            <c:numRef>
              <c:f>'Cost to Run Chart Data'!$B$46</c:f>
              <c:numCache>
                <c:formatCode>_("$"* #,##0.00_);_("$"* \(#,##0.00\);_("$"* "-"??_);_(@_)</c:formatCode>
                <c:ptCount val="1"/>
                <c:pt idx="0">
                  <c:v>323.58</c:v>
                </c:pt>
              </c:numCache>
            </c:numRef>
          </c:val>
          <c:extLst>
            <c:ext xmlns:c16="http://schemas.microsoft.com/office/drawing/2014/chart" uri="{C3380CC4-5D6E-409C-BE32-E72D297353CC}">
              <c16:uniqueId val="{00000000-4889-4604-AAE1-C1F06A1CD419}"/>
            </c:ext>
          </c:extLst>
        </c:ser>
        <c:ser>
          <c:idx val="1"/>
          <c:order val="1"/>
          <c:tx>
            <c:strRef>
              <c:f>'Cost to Run Chart Data'!$A$47</c:f>
              <c:strCache>
                <c:ptCount val="1"/>
                <c:pt idx="0">
                  <c:v>Silca Hot Melt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Data'!$B$47</c:f>
              <c:numCache>
                <c:formatCode>_("$"* #,##0.00_);_("$"* \(#,##0.00\);_("$"* "-"??_);_(@_)</c:formatCode>
                <c:ptCount val="1"/>
                <c:pt idx="0">
                  <c:v>388.72</c:v>
                </c:pt>
              </c:numCache>
            </c:numRef>
          </c:val>
          <c:extLst>
            <c:ext xmlns:c16="http://schemas.microsoft.com/office/drawing/2014/chart" uri="{C3380CC4-5D6E-409C-BE32-E72D297353CC}">
              <c16:uniqueId val="{00000001-4889-4604-AAE1-C1F06A1CD419}"/>
            </c:ext>
          </c:extLst>
        </c:ser>
        <c:ser>
          <c:idx val="2"/>
          <c:order val="2"/>
          <c:tx>
            <c:strRef>
              <c:f>'Cost to Run Chart Data'!$A$48</c:f>
              <c:strCache>
                <c:ptCount val="1"/>
                <c:pt idx="0">
                  <c:v>Silca Synergetic</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Data'!$B$48</c:f>
              <c:numCache>
                <c:formatCode>_("$"* #,##0.00_);_("$"* \(#,##0.00\);_("$"* "-"??_);_(@_)</c:formatCode>
                <c:ptCount val="1"/>
                <c:pt idx="0">
                  <c:v>617.97</c:v>
                </c:pt>
              </c:numCache>
            </c:numRef>
          </c:val>
          <c:extLst>
            <c:ext xmlns:c16="http://schemas.microsoft.com/office/drawing/2014/chart" uri="{C3380CC4-5D6E-409C-BE32-E72D297353CC}">
              <c16:uniqueId val="{00000002-4889-4604-AAE1-C1F06A1CD419}"/>
            </c:ext>
          </c:extLst>
        </c:ser>
        <c:ser>
          <c:idx val="3"/>
          <c:order val="3"/>
          <c:tx>
            <c:strRef>
              <c:f>'Cost to Run Chart Data'!$A$49</c:f>
              <c:strCache>
                <c:ptCount val="1"/>
                <c:pt idx="0">
                  <c:v>Nix Frix Shun</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Data'!$B$49</c:f>
              <c:numCache>
                <c:formatCode>_("$"* #,##0.00_);_("$"* \(#,##0.00\);_("$"* "-"??_);_(@_)</c:formatCode>
                <c:ptCount val="1"/>
                <c:pt idx="0">
                  <c:v>642.29999999999995</c:v>
                </c:pt>
              </c:numCache>
            </c:numRef>
          </c:val>
          <c:extLst>
            <c:ext xmlns:c16="http://schemas.microsoft.com/office/drawing/2014/chart" uri="{C3380CC4-5D6E-409C-BE32-E72D297353CC}">
              <c16:uniqueId val="{00000003-4889-4604-AAE1-C1F06A1CD419}"/>
            </c:ext>
          </c:extLst>
        </c:ser>
        <c:ser>
          <c:idx val="4"/>
          <c:order val="4"/>
          <c:tx>
            <c:strRef>
              <c:f>'Cost to Run Chart Data'!$A$50</c:f>
              <c:strCache>
                <c:ptCount val="1"/>
                <c:pt idx="0">
                  <c:v>Tru-Tension Tungsten All Weather </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Data'!$B$50</c:f>
              <c:numCache>
                <c:formatCode>_("$"* #,##0.00_);_("$"* \(#,##0.00\);_("$"* "-"??_);_(@_)</c:formatCode>
                <c:ptCount val="1"/>
                <c:pt idx="0">
                  <c:v>724.5</c:v>
                </c:pt>
              </c:numCache>
            </c:numRef>
          </c:val>
          <c:extLst>
            <c:ext xmlns:c16="http://schemas.microsoft.com/office/drawing/2014/chart" uri="{C3380CC4-5D6E-409C-BE32-E72D297353CC}">
              <c16:uniqueId val="{00000004-4889-4604-AAE1-C1F06A1CD419}"/>
            </c:ext>
          </c:extLst>
        </c:ser>
        <c:ser>
          <c:idx val="5"/>
          <c:order val="5"/>
          <c:tx>
            <c:strRef>
              <c:f>'Cost to Run Chart Data'!$A$51</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Data'!$B$51</c:f>
              <c:numCache>
                <c:formatCode>_("$"* #,##0.00_);_("$"* \(#,##0.00\);_("$"* "-"??_);_(@_)</c:formatCode>
                <c:ptCount val="1"/>
                <c:pt idx="0">
                  <c:v>539.41</c:v>
                </c:pt>
              </c:numCache>
            </c:numRef>
          </c:val>
          <c:extLst>
            <c:ext xmlns:c16="http://schemas.microsoft.com/office/drawing/2014/chart" uri="{C3380CC4-5D6E-409C-BE32-E72D297353CC}">
              <c16:uniqueId val="{00000005-4889-4604-AAE1-C1F06A1CD419}"/>
            </c:ext>
          </c:extLst>
        </c:ser>
        <c:ser>
          <c:idx val="6"/>
          <c:order val="6"/>
          <c:tx>
            <c:strRef>
              <c:f>'Cost to Run Chart Data'!$A$52</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'Cost to Run Chart Data'!$B$52</c:f>
              <c:numCache>
                <c:formatCode>_("$"* #,##0.00_);_("$"* \(#,##0.00\);_("$"* "-"??_);_(@_)</c:formatCode>
                <c:ptCount val="1"/>
                <c:pt idx="0">
                  <c:v>1450</c:v>
                </c:pt>
              </c:numCache>
            </c:numRef>
          </c:val>
          <c:extLst>
            <c:ext xmlns:c16="http://schemas.microsoft.com/office/drawing/2014/chart" uri="{C3380CC4-5D6E-409C-BE32-E72D297353CC}">
              <c16:uniqueId val="{00000006-4889-4604-AAE1-C1F06A1CD419}"/>
            </c:ext>
          </c:extLst>
        </c:ser>
        <c:ser>
          <c:idx val="7"/>
          <c:order val="7"/>
          <c:tx>
            <c:strRef>
              <c:f>'Cost to Run Chart Data'!$A$39</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Data'!$B$53</c:f>
              <c:numCache>
                <c:formatCode>_("$"* #,##0.00_);_("$"* \(#,##0.00\);_("$"* "-"??_);_(@_)</c:formatCode>
                <c:ptCount val="1"/>
                <c:pt idx="0">
                  <c:v>3047</c:v>
                </c:pt>
              </c:numCache>
            </c:numRef>
          </c:val>
          <c:extLst>
            <c:ext xmlns:c16="http://schemas.microsoft.com/office/drawing/2014/chart" uri="{C3380CC4-5D6E-409C-BE32-E72D297353CC}">
              <c16:uniqueId val="{00000007-4889-4604-AAE1-C1F06A1CD419}"/>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sz="1600" b="1" i="0" u="none" strike="noStrike" baseline="0">
                <a:effectLst/>
              </a:rPr>
              <a:t>Cost to Run per 10,000km - GRX 810 Groupset - </a:t>
            </a:r>
            <a:r>
              <a:rPr lang="en-AU" sz="1600" b="1" i="0" u="sng" strike="noStrike" baseline="0">
                <a:effectLst/>
              </a:rPr>
              <a:t>EXTREME CONDITIONS </a:t>
            </a:r>
            <a:r>
              <a:rPr lang="en-AU" sz="1600" b="1" i="0" u="none" strike="noStrike" baseline="0">
                <a:effectLst/>
              </a:rPr>
              <a:t>RIDING - </a:t>
            </a:r>
            <a:r>
              <a:rPr lang="en-AU" baseline="0"/>
              <a:t>All </a:t>
            </a:r>
            <a:r>
              <a:rPr lang="en-AU" u="sng" baseline="0"/>
              <a:t>DRIP Lubes </a:t>
            </a:r>
            <a:r>
              <a:rPr lang="en-AU" sz="1600" b="1" i="0" u="none" strike="noStrike" baseline="0">
                <a:effectLst/>
              </a:rPr>
              <a:t>&amp; Immersive Waxes</a:t>
            </a:r>
            <a:r>
              <a:rPr lang="en-AU" baseline="0"/>
              <a:t>. </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'Cost to Run Chart Data'!$A$60</c:f>
              <c:strCache>
                <c:ptCount val="1"/>
                <c:pt idx="0">
                  <c:v>Silca Hot Melt</c:v>
                </c:pt>
              </c:strCache>
            </c:strRef>
          </c:tx>
          <c:spPr>
            <a:solidFill>
              <a:schemeClr val="bg1"/>
            </a:solidFill>
            <a:ln>
              <a:noFill/>
            </a:ln>
            <a:effectLst>
              <a:outerShdw blurRad="57150" dist="19050" dir="5400000" algn="ctr" rotWithShape="0">
                <a:srgbClr val="000000">
                  <a:alpha val="63000"/>
                </a:srgbClr>
              </a:outerShdw>
            </a:effectLst>
          </c:spPr>
          <c:invertIfNegative val="0"/>
          <c:val>
            <c:numRef>
              <c:f>'Cost to Run Chart Data'!$B$60</c:f>
              <c:numCache>
                <c:formatCode>_("$"* #,##0.00_);_("$"* \(#,##0.00\);_("$"* "-"??_);_(@_)</c:formatCode>
                <c:ptCount val="1"/>
                <c:pt idx="0">
                  <c:v>437.47</c:v>
                </c:pt>
              </c:numCache>
            </c:numRef>
          </c:val>
          <c:extLst>
            <c:ext xmlns:c16="http://schemas.microsoft.com/office/drawing/2014/chart" uri="{C3380CC4-5D6E-409C-BE32-E72D297353CC}">
              <c16:uniqueId val="{00000000-07CB-4177-93D5-73633988B5CD}"/>
            </c:ext>
          </c:extLst>
        </c:ser>
        <c:ser>
          <c:idx val="1"/>
          <c:order val="1"/>
          <c:tx>
            <c:strRef>
              <c:f>'Cost to Run Chart Data'!$A$61</c:f>
              <c:strCache>
                <c:ptCount val="1"/>
                <c:pt idx="0">
                  <c:v>Tru Tension Tungsten All weather</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Data'!$B$47</c:f>
              <c:numCache>
                <c:formatCode>_("$"* #,##0.00_);_("$"* \(#,##0.00\);_("$"* "-"??_);_(@_)</c:formatCode>
                <c:ptCount val="1"/>
                <c:pt idx="0">
                  <c:v>388.72</c:v>
                </c:pt>
              </c:numCache>
            </c:numRef>
          </c:val>
          <c:extLst>
            <c:ext xmlns:c16="http://schemas.microsoft.com/office/drawing/2014/chart" uri="{C3380CC4-5D6E-409C-BE32-E72D297353CC}">
              <c16:uniqueId val="{00000001-07CB-4177-93D5-73633988B5CD}"/>
            </c:ext>
          </c:extLst>
        </c:ser>
        <c:ser>
          <c:idx val="2"/>
          <c:order val="2"/>
          <c:tx>
            <c:strRef>
              <c:f>'Cost to Run Chart Data'!$A$62</c:f>
              <c:strCache>
                <c:ptCount val="1"/>
                <c:pt idx="0">
                  <c:v>UFO DRIP new formula</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Data'!$B$62</c:f>
              <c:numCache>
                <c:formatCode>_("$"* #,##0.00_);_("$"* \(#,##0.00\);_("$"* "-"??_);_(@_)</c:formatCode>
                <c:ptCount val="1"/>
                <c:pt idx="0">
                  <c:v>1058.6500000000001</c:v>
                </c:pt>
              </c:numCache>
            </c:numRef>
          </c:val>
          <c:extLst>
            <c:ext xmlns:c16="http://schemas.microsoft.com/office/drawing/2014/chart" uri="{C3380CC4-5D6E-409C-BE32-E72D297353CC}">
              <c16:uniqueId val="{00000002-07CB-4177-93D5-73633988B5CD}"/>
            </c:ext>
          </c:extLst>
        </c:ser>
        <c:ser>
          <c:idx val="3"/>
          <c:order val="3"/>
          <c:tx>
            <c:strRef>
              <c:f>'Cost to Run Chart Data'!$A$63</c:f>
              <c:strCache>
                <c:ptCount val="1"/>
                <c:pt idx="0">
                  <c:v>Silca Synergetic</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Data'!$B$63</c:f>
              <c:numCache>
                <c:formatCode>_("$"* #,##0.00_);_("$"* \(#,##0.00\);_("$"* "-"??_);_(@_)</c:formatCode>
                <c:ptCount val="1"/>
                <c:pt idx="0">
                  <c:v>1456.34</c:v>
                </c:pt>
              </c:numCache>
            </c:numRef>
          </c:val>
          <c:extLst>
            <c:ext xmlns:c16="http://schemas.microsoft.com/office/drawing/2014/chart" uri="{C3380CC4-5D6E-409C-BE32-E72D297353CC}">
              <c16:uniqueId val="{00000003-07CB-4177-93D5-73633988B5CD}"/>
            </c:ext>
          </c:extLst>
        </c:ser>
        <c:ser>
          <c:idx val="4"/>
          <c:order val="4"/>
          <c:tx>
            <c:strRef>
              <c:f>'Cost to Run Chart Data'!$A$64</c:f>
              <c:strCache>
                <c:ptCount val="1"/>
                <c:pt idx="0">
                  <c:v>Silca SS Drip</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'Cost to Run Chart Data'!$B$64</c:f>
              <c:numCache>
                <c:formatCode>_("$"* #,##0.00_);_("$"* \(#,##0.00\);_("$"* "-"??_);_(@_)</c:formatCode>
                <c:ptCount val="1"/>
                <c:pt idx="0">
                  <c:v>1804</c:v>
                </c:pt>
              </c:numCache>
            </c:numRef>
          </c:val>
          <c:extLst>
            <c:ext xmlns:c16="http://schemas.microsoft.com/office/drawing/2014/chart" uri="{C3380CC4-5D6E-409C-BE32-E72D297353CC}">
              <c16:uniqueId val="{00000004-07CB-4177-93D5-73633988B5CD}"/>
            </c:ext>
          </c:extLst>
        </c:ser>
        <c:ser>
          <c:idx val="5"/>
          <c:order val="5"/>
          <c:tx>
            <c:strRef>
              <c:f>'Cost to Run Chart Data'!$A$65</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'Cost to Run Chart Data'!$B$66</c:f>
              <c:numCache>
                <c:formatCode>_("$"* #,##0.00_);_("$"* \(#,##0.00\);_("$"* "-"??_);_(@_)</c:formatCode>
                <c:ptCount val="1"/>
                <c:pt idx="0">
                  <c:v>3600</c:v>
                </c:pt>
              </c:numCache>
            </c:numRef>
          </c:val>
          <c:extLst>
            <c:ext xmlns:c16="http://schemas.microsoft.com/office/drawing/2014/chart" uri="{C3380CC4-5D6E-409C-BE32-E72D297353CC}">
              <c16:uniqueId val="{00000005-07CB-4177-93D5-73633988B5CD}"/>
            </c:ext>
          </c:extLst>
        </c:ser>
        <c:ser>
          <c:idx val="6"/>
          <c:order val="6"/>
          <c:tx>
            <c:strRef>
              <c:f>'Cost to Run Chart Data'!$A$66</c:f>
              <c:strCache>
                <c:ptCount val="1"/>
                <c:pt idx="0">
                  <c:v>Average ALL Lubes</c:v>
                </c:pt>
              </c:strCache>
            </c:strRef>
          </c:tx>
          <c:spPr>
            <a:solidFill>
              <a:srgbClr val="FF3399"/>
            </a:solidFill>
            <a:ln>
              <a:noFill/>
            </a:ln>
            <a:effectLst>
              <a:outerShdw blurRad="57150" dist="19050" dir="5400000" algn="ctr" rotWithShape="0">
                <a:srgbClr val="000000">
                  <a:alpha val="63000"/>
                </a:srgbClr>
              </a:outerShdw>
            </a:effectLst>
          </c:spPr>
          <c:invertIfNegative val="0"/>
          <c:val>
            <c:numRef>
              <c:f>'Cost to Run Chart Data'!$B$66</c:f>
              <c:numCache>
                <c:formatCode>_("$"* #,##0.00_);_("$"* \(#,##0.00\);_("$"* "-"??_);_(@_)</c:formatCode>
                <c:ptCount val="1"/>
                <c:pt idx="0">
                  <c:v>3600</c:v>
                </c:pt>
              </c:numCache>
            </c:numRef>
          </c:val>
          <c:extLst>
            <c:ext xmlns:c16="http://schemas.microsoft.com/office/drawing/2014/chart" uri="{C3380CC4-5D6E-409C-BE32-E72D297353CC}">
              <c16:uniqueId val="{00000006-07CB-4177-93D5-73633988B5CD}"/>
            </c:ext>
          </c:extLst>
        </c:ser>
        <c:ser>
          <c:idx val="7"/>
          <c:order val="7"/>
          <c:tx>
            <c:strRef>
              <c:f>'Cost to Run Chart Data'!$A$67</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'Cost to Run Chart Data'!$B$67</c:f>
              <c:numCache>
                <c:formatCode>_("$"* #,##0.00_);_("$"* \(#,##0.00\);_("$"* "-"??_);_(@_)</c:formatCode>
                <c:ptCount val="1"/>
                <c:pt idx="0">
                  <c:v>7362</c:v>
                </c:pt>
              </c:numCache>
            </c:numRef>
          </c:val>
          <c:extLst>
            <c:ext xmlns:c16="http://schemas.microsoft.com/office/drawing/2014/chart" uri="{C3380CC4-5D6E-409C-BE32-E72D297353CC}">
              <c16:uniqueId val="{00000007-07CB-4177-93D5-73633988B5CD}"/>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Single Application Longevity -</a:t>
            </a:r>
            <a:r>
              <a:rPr lang="en-AU" baseline="0"/>
              <a:t> Dry Road Conditions- All </a:t>
            </a:r>
            <a:r>
              <a:rPr lang="en-AU" u="sng" baseline="0"/>
              <a:t>DRIP</a:t>
            </a:r>
            <a:r>
              <a:rPr lang="en-AU" baseline="0"/>
              <a:t> lubes &amp; Immersive Waxes </a:t>
            </a:r>
            <a:r>
              <a:rPr lang="en-AU" sz="1000" baseline="0"/>
              <a:t>*Higher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'Single Application Longevity'!$A$41</c:f>
              <c:strCache>
                <c:ptCount val="1"/>
                <c:pt idx="0">
                  <c:v>AB Graphene Lube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Longevity'!$D$41</c:f>
              <c:numCache>
                <c:formatCode>#,##0</c:formatCode>
                <c:ptCount val="1"/>
                <c:pt idx="0">
                  <c:v>1000</c:v>
                </c:pt>
              </c:numCache>
            </c:numRef>
          </c:val>
          <c:extLst>
            <c:ext xmlns:c16="http://schemas.microsoft.com/office/drawing/2014/chart" uri="{C3380CC4-5D6E-409C-BE32-E72D297353CC}">
              <c16:uniqueId val="{00000000-BED1-4C95-AC57-B95D84CBF1EE}"/>
            </c:ext>
          </c:extLst>
        </c:ser>
        <c:ser>
          <c:idx val="1"/>
          <c:order val="1"/>
          <c:tx>
            <c:strRef>
              <c:f>'Single Application Longevity'!$A$42</c:f>
              <c:strCache>
                <c:ptCount val="1"/>
                <c:pt idx="0">
                  <c:v>Silca Synergetic</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Longevity'!$D$42</c:f>
              <c:numCache>
                <c:formatCode>#,##0</c:formatCode>
                <c:ptCount val="1"/>
                <c:pt idx="0">
                  <c:v>778</c:v>
                </c:pt>
              </c:numCache>
            </c:numRef>
          </c:val>
          <c:extLst>
            <c:ext xmlns:c16="http://schemas.microsoft.com/office/drawing/2014/chart" uri="{C3380CC4-5D6E-409C-BE32-E72D297353CC}">
              <c16:uniqueId val="{00000001-BED1-4C95-AC57-B95D84CBF1EE}"/>
            </c:ext>
          </c:extLst>
        </c:ser>
        <c:ser>
          <c:idx val="2"/>
          <c:order val="2"/>
          <c:tx>
            <c:strRef>
              <c:f>'Single Application Longevity'!$A$43</c:f>
              <c:strCache>
                <c:ptCount val="1"/>
                <c:pt idx="0">
                  <c:v>Silca Hot Melt</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Longevity'!$D$43</c:f>
              <c:numCache>
                <c:formatCode>#,##0</c:formatCode>
                <c:ptCount val="1"/>
                <c:pt idx="0">
                  <c:v>433</c:v>
                </c:pt>
              </c:numCache>
            </c:numRef>
          </c:val>
          <c:extLst>
            <c:ext xmlns:c16="http://schemas.microsoft.com/office/drawing/2014/chart" uri="{C3380CC4-5D6E-409C-BE32-E72D297353CC}">
              <c16:uniqueId val="{00000002-BED1-4C95-AC57-B95D84CBF1EE}"/>
            </c:ext>
          </c:extLst>
        </c:ser>
        <c:ser>
          <c:idx val="3"/>
          <c:order val="3"/>
          <c:tx>
            <c:strRef>
              <c:f>'Single Application Longevity'!$A$44</c:f>
              <c:strCache>
                <c:ptCount val="1"/>
                <c:pt idx="0">
                  <c:v>UFO Drip New Formula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Longevity'!$D$44</c:f>
              <c:numCache>
                <c:formatCode>#,##0</c:formatCode>
                <c:ptCount val="1"/>
                <c:pt idx="0">
                  <c:v>300</c:v>
                </c:pt>
              </c:numCache>
            </c:numRef>
          </c:val>
          <c:extLst>
            <c:ext xmlns:c16="http://schemas.microsoft.com/office/drawing/2014/chart" uri="{C3380CC4-5D6E-409C-BE32-E72D297353CC}">
              <c16:uniqueId val="{00000003-BED1-4C95-AC57-B95D84CBF1EE}"/>
            </c:ext>
          </c:extLst>
        </c:ser>
        <c:ser>
          <c:idx val="4"/>
          <c:order val="4"/>
          <c:tx>
            <c:strRef>
              <c:f>'Single Application Longevity'!$A$45</c:f>
              <c:strCache>
                <c:ptCount val="1"/>
                <c:pt idx="0">
                  <c:v>AB Graphene Wax</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'Single Application Longevity'!$D$45</c:f>
              <c:numCache>
                <c:formatCode>#,##0</c:formatCode>
                <c:ptCount val="1"/>
                <c:pt idx="0">
                  <c:v>100</c:v>
                </c:pt>
              </c:numCache>
            </c:numRef>
          </c:val>
          <c:extLst>
            <c:ext xmlns:c16="http://schemas.microsoft.com/office/drawing/2014/chart" uri="{C3380CC4-5D6E-409C-BE32-E72D297353CC}">
              <c16:uniqueId val="{00000009-BED1-4C95-AC57-B95D84CBF1EE}"/>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Single Application Longevity -</a:t>
            </a:r>
            <a:r>
              <a:rPr lang="en-AU" baseline="0"/>
              <a:t> Dry Gravel / Mtb / CX Conditions- All </a:t>
            </a:r>
            <a:r>
              <a:rPr lang="en-AU" u="sng" baseline="0"/>
              <a:t>DRIP</a:t>
            </a:r>
            <a:r>
              <a:rPr lang="en-AU" baseline="0"/>
              <a:t> lubes &amp; Immersive Waxes </a:t>
            </a:r>
            <a:r>
              <a:rPr lang="en-AU" sz="1000" baseline="0"/>
              <a:t>*Higher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'Single Application Longevity'!$A$58</c:f>
              <c:strCache>
                <c:ptCount val="1"/>
                <c:pt idx="0">
                  <c:v>AB  Graphene Lube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Longevity'!$D$58</c:f>
              <c:numCache>
                <c:formatCode>#,##0</c:formatCode>
                <c:ptCount val="1"/>
                <c:pt idx="0">
                  <c:v>440</c:v>
                </c:pt>
              </c:numCache>
            </c:numRef>
          </c:val>
          <c:extLst>
            <c:ext xmlns:c16="http://schemas.microsoft.com/office/drawing/2014/chart" uri="{C3380CC4-5D6E-409C-BE32-E72D297353CC}">
              <c16:uniqueId val="{00000000-5064-4950-B412-24E3F3E9AF5C}"/>
            </c:ext>
          </c:extLst>
        </c:ser>
        <c:ser>
          <c:idx val="1"/>
          <c:order val="1"/>
          <c:tx>
            <c:strRef>
              <c:f>'Single Application Longevity'!$A$59</c:f>
              <c:strCache>
                <c:ptCount val="1"/>
                <c:pt idx="0">
                  <c:v>Silca Hot Melt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Longevity'!$D$59</c:f>
              <c:numCache>
                <c:formatCode>#,##0</c:formatCode>
                <c:ptCount val="1"/>
                <c:pt idx="0">
                  <c:v>300</c:v>
                </c:pt>
              </c:numCache>
            </c:numRef>
          </c:val>
          <c:extLst>
            <c:ext xmlns:c16="http://schemas.microsoft.com/office/drawing/2014/chart" uri="{C3380CC4-5D6E-409C-BE32-E72D297353CC}">
              <c16:uniqueId val="{00000001-5064-4950-B412-24E3F3E9AF5C}"/>
            </c:ext>
          </c:extLst>
        </c:ser>
        <c:ser>
          <c:idx val="2"/>
          <c:order val="2"/>
          <c:tx>
            <c:strRef>
              <c:f>'Single Application Longevity'!$A$60</c:f>
              <c:strCache>
                <c:ptCount val="1"/>
                <c:pt idx="0">
                  <c:v>Silca Synergetic</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Longevity'!$D$60</c:f>
              <c:numCache>
                <c:formatCode>#,##0</c:formatCode>
                <c:ptCount val="1"/>
                <c:pt idx="0">
                  <c:v>167</c:v>
                </c:pt>
              </c:numCache>
            </c:numRef>
          </c:val>
          <c:extLst>
            <c:ext xmlns:c16="http://schemas.microsoft.com/office/drawing/2014/chart" uri="{C3380CC4-5D6E-409C-BE32-E72D297353CC}">
              <c16:uniqueId val="{00000002-5064-4950-B412-24E3F3E9AF5C}"/>
            </c:ext>
          </c:extLst>
        </c:ser>
        <c:ser>
          <c:idx val="3"/>
          <c:order val="3"/>
          <c:tx>
            <c:strRef>
              <c:f>'Single Application Longevity'!$A$61</c:f>
              <c:strCache>
                <c:ptCount val="1"/>
                <c:pt idx="0">
                  <c:v>UFO Drip New Formula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Longevity'!$D$61</c:f>
              <c:numCache>
                <c:formatCode>#,##0</c:formatCode>
                <c:ptCount val="1"/>
                <c:pt idx="0">
                  <c:v>150</c:v>
                </c:pt>
              </c:numCache>
            </c:numRef>
          </c:val>
          <c:extLst>
            <c:ext xmlns:c16="http://schemas.microsoft.com/office/drawing/2014/chart" uri="{C3380CC4-5D6E-409C-BE32-E72D297353CC}">
              <c16:uniqueId val="{00000003-5064-4950-B412-24E3F3E9AF5C}"/>
            </c:ext>
          </c:extLst>
        </c:ser>
        <c:ser>
          <c:idx val="4"/>
          <c:order val="4"/>
          <c:tx>
            <c:strRef>
              <c:f>'Single Application Longevity'!$A$62</c:f>
              <c:strCache>
                <c:ptCount val="1"/>
                <c:pt idx="0">
                  <c:v>AB Graphene Wax</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'Single Application Longevity'!$D$62</c:f>
              <c:numCache>
                <c:formatCode>#,##0</c:formatCode>
                <c:ptCount val="1"/>
                <c:pt idx="0">
                  <c:v>100</c:v>
                </c:pt>
              </c:numCache>
            </c:numRef>
          </c:val>
          <c:extLst>
            <c:ext xmlns:c16="http://schemas.microsoft.com/office/drawing/2014/chart" uri="{C3380CC4-5D6E-409C-BE32-E72D297353CC}">
              <c16:uniqueId val="{00000004-5064-4950-B412-24E3F3E9AF5C}"/>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Single Application Longevity -</a:t>
            </a:r>
            <a:r>
              <a:rPr lang="en-AU" baseline="0"/>
              <a:t> Extreme Conditions- All </a:t>
            </a:r>
            <a:r>
              <a:rPr lang="en-AU" u="sng" baseline="0"/>
              <a:t>DRIP</a:t>
            </a:r>
            <a:r>
              <a:rPr lang="en-AU" baseline="0"/>
              <a:t> lubes &amp; Immersive Waxes </a:t>
            </a:r>
            <a:r>
              <a:rPr lang="en-AU" sz="1000" baseline="0"/>
              <a:t>*Higher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'Single Application Longevity'!$A$75</c:f>
              <c:strCache>
                <c:ptCount val="1"/>
                <c:pt idx="0">
                  <c:v>AB  Graphene Lube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Longevity'!$D$75</c:f>
              <c:numCache>
                <c:formatCode>#,##0</c:formatCode>
                <c:ptCount val="1"/>
                <c:pt idx="0">
                  <c:v>200</c:v>
                </c:pt>
              </c:numCache>
            </c:numRef>
          </c:val>
          <c:extLst>
            <c:ext xmlns:c16="http://schemas.microsoft.com/office/drawing/2014/chart" uri="{C3380CC4-5D6E-409C-BE32-E72D297353CC}">
              <c16:uniqueId val="{00000000-61C5-4032-A399-891003C7C7E7}"/>
            </c:ext>
          </c:extLst>
        </c:ser>
        <c:ser>
          <c:idx val="1"/>
          <c:order val="1"/>
          <c:tx>
            <c:strRef>
              <c:f>'Single Application Longevity'!$A$76</c:f>
              <c:strCache>
                <c:ptCount val="1"/>
                <c:pt idx="0">
                  <c:v>Silca Synergetic</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Longevity'!$D$76</c:f>
              <c:numCache>
                <c:formatCode>#,##0</c:formatCode>
                <c:ptCount val="1"/>
                <c:pt idx="0">
                  <c:v>167</c:v>
                </c:pt>
              </c:numCache>
            </c:numRef>
          </c:val>
          <c:extLst>
            <c:ext xmlns:c16="http://schemas.microsoft.com/office/drawing/2014/chart" uri="{C3380CC4-5D6E-409C-BE32-E72D297353CC}">
              <c16:uniqueId val="{00000001-61C5-4032-A399-891003C7C7E7}"/>
            </c:ext>
          </c:extLst>
        </c:ser>
        <c:ser>
          <c:idx val="2"/>
          <c:order val="2"/>
          <c:tx>
            <c:strRef>
              <c:f>'Single Application Longevity'!$A$77</c:f>
              <c:strCache>
                <c:ptCount val="1"/>
                <c:pt idx="0">
                  <c:v>Silca Hot Melt</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Longevity'!$D$77</c:f>
              <c:numCache>
                <c:formatCode>#,##0</c:formatCode>
                <c:ptCount val="1"/>
                <c:pt idx="0">
                  <c:v>100</c:v>
                </c:pt>
              </c:numCache>
            </c:numRef>
          </c:val>
          <c:extLst>
            <c:ext xmlns:c16="http://schemas.microsoft.com/office/drawing/2014/chart" uri="{C3380CC4-5D6E-409C-BE32-E72D297353CC}">
              <c16:uniqueId val="{00000002-61C5-4032-A399-891003C7C7E7}"/>
            </c:ext>
          </c:extLst>
        </c:ser>
        <c:ser>
          <c:idx val="3"/>
          <c:order val="3"/>
          <c:tx>
            <c:strRef>
              <c:f>'Single Application Longevity'!$A$78</c:f>
              <c:strCache>
                <c:ptCount val="1"/>
                <c:pt idx="0">
                  <c:v>AB Graphene Wax</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'S.A.P Charts Data'!$B$3:$I$3</c:f>
              <c:numCache>
                <c:formatCode>General</c:formatCode>
                <c:ptCount val="8"/>
              </c:numCache>
            </c:numRef>
          </c:cat>
          <c:val>
            <c:numRef>
              <c:f>'Single Application Longevity'!$D$78</c:f>
              <c:numCache>
                <c:formatCode>#,##0</c:formatCode>
                <c:ptCount val="1"/>
                <c:pt idx="0">
                  <c:v>66</c:v>
                </c:pt>
              </c:numCache>
            </c:numRef>
          </c:val>
          <c:extLst>
            <c:ext xmlns:c16="http://schemas.microsoft.com/office/drawing/2014/chart" uri="{C3380CC4-5D6E-409C-BE32-E72D297353CC}">
              <c16:uniqueId val="{00000003-61C5-4032-A399-891003C7C7E7}"/>
            </c:ext>
          </c:extLst>
        </c:ser>
        <c:ser>
          <c:idx val="4"/>
          <c:order val="4"/>
          <c:tx>
            <c:strRef>
              <c:f>'Single Application Longevity'!$A$79</c:f>
              <c:strCache>
                <c:ptCount val="1"/>
                <c:pt idx="0">
                  <c:v>UFO Drip New Formula</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'Single Application Longevity'!$D$79</c:f>
              <c:numCache>
                <c:formatCode>#,##0</c:formatCode>
                <c:ptCount val="1"/>
                <c:pt idx="0">
                  <c:v>50</c:v>
                </c:pt>
              </c:numCache>
            </c:numRef>
          </c:val>
          <c:extLst>
            <c:ext xmlns:c16="http://schemas.microsoft.com/office/drawing/2014/chart" uri="{C3380CC4-5D6E-409C-BE32-E72D297353CC}">
              <c16:uniqueId val="{00000004-61C5-4032-A399-891003C7C7E7}"/>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 Wear -</a:t>
            </a:r>
            <a:r>
              <a:rPr lang="en-AU" baseline="0"/>
              <a:t> Block 1 - 0 to 1000km. Initial penetration issue check + Dry road performance. Synergetic vs Top 5 Best / Worst / All </a:t>
            </a:r>
            <a:r>
              <a:rPr lang="en-AU" u="sng" baseline="0"/>
              <a:t>DRIP</a:t>
            </a:r>
            <a:r>
              <a:rPr lang="en-AU" baseline="0"/>
              <a:t> lubes &amp; Immersive Waxes</a:t>
            </a:r>
            <a:r>
              <a:rPr lang="en-AU" sz="1000" baseline="0"/>
              <a:t>*Lower is better</a:t>
            </a:r>
            <a:endParaRPr lang="en-AU" sz="10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'ALL LUBE charts data'!$A$4</c:f>
              <c:strCache>
                <c:ptCount val="1"/>
                <c:pt idx="0">
                  <c:v>Molten Speed Wax original formula</c:v>
                </c:pt>
              </c:strCache>
            </c:strRef>
          </c:tx>
          <c:spPr>
            <a:solidFill>
              <a:srgbClr val="FFFFFF"/>
            </a:solidFill>
            <a:ln>
              <a:noFill/>
            </a:ln>
            <a:effectLst>
              <a:outerShdw blurRad="57150" dist="19050" dir="5400000" algn="ctr" rotWithShape="0">
                <a:srgbClr val="000000">
                  <a:alpha val="63000"/>
                </a:srgbClr>
              </a:outerShdw>
            </a:effectLst>
          </c:spPr>
          <c:invertIfNegative val="0"/>
          <c:val>
            <c:numRef>
              <c:f>'ALL LUBE charts data'!$B$4</c:f>
              <c:numCache>
                <c:formatCode>0.0%</c:formatCode>
                <c:ptCount val="1"/>
                <c:pt idx="0">
                  <c:v>1E-3</c:v>
                </c:pt>
              </c:numCache>
            </c:numRef>
          </c:val>
          <c:extLst>
            <c:ext xmlns:c16="http://schemas.microsoft.com/office/drawing/2014/chart" uri="{C3380CC4-5D6E-409C-BE32-E72D297353CC}">
              <c16:uniqueId val="{00000000-E3D5-491B-B6EE-41B2C6854F40}"/>
            </c:ext>
          </c:extLst>
        </c:ser>
        <c:ser>
          <c:idx val="1"/>
          <c:order val="1"/>
          <c:tx>
            <c:strRef>
              <c:f>'ALL LUBE charts data'!$A$5</c:f>
              <c:strCache>
                <c:ptCount val="1"/>
                <c:pt idx="0">
                  <c:v>Silca Synergetic</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data'!$B$5</c:f>
              <c:numCache>
                <c:formatCode>0.0%</c:formatCode>
                <c:ptCount val="1"/>
                <c:pt idx="0">
                  <c:v>1E-3</c:v>
                </c:pt>
              </c:numCache>
            </c:numRef>
          </c:val>
          <c:extLst>
            <c:ext xmlns:c16="http://schemas.microsoft.com/office/drawing/2014/chart" uri="{C3380CC4-5D6E-409C-BE32-E72D297353CC}">
              <c16:uniqueId val="{00000001-E3D5-491B-B6EE-41B2C6854F40}"/>
            </c:ext>
          </c:extLst>
        </c:ser>
        <c:ser>
          <c:idx val="2"/>
          <c:order val="2"/>
          <c:tx>
            <c:strRef>
              <c:f>'ALL LUBE charts data'!$A$6</c:f>
              <c:strCache>
                <c:ptCount val="1"/>
                <c:pt idx="0">
                  <c:v>Silca Hot Melt</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data'!$B$6</c:f>
              <c:numCache>
                <c:formatCode>0.0%</c:formatCode>
                <c:ptCount val="1"/>
                <c:pt idx="0">
                  <c:v>3.0000000000000001E-3</c:v>
                </c:pt>
              </c:numCache>
            </c:numRef>
          </c:val>
          <c:extLst>
            <c:ext xmlns:c16="http://schemas.microsoft.com/office/drawing/2014/chart" uri="{C3380CC4-5D6E-409C-BE32-E72D297353CC}">
              <c16:uniqueId val="{00000002-E3D5-491B-B6EE-41B2C6854F40}"/>
            </c:ext>
          </c:extLst>
        </c:ser>
        <c:ser>
          <c:idx val="3"/>
          <c:order val="3"/>
          <c:tx>
            <c:strRef>
              <c:f>'ALL LUBE charts data'!$A$7</c:f>
              <c:strCache>
                <c:ptCount val="1"/>
                <c:pt idx="0">
                  <c:v>CS UFO drip New Formula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data'!$B$7</c:f>
              <c:numCache>
                <c:formatCode>0.0%</c:formatCode>
                <c:ptCount val="1"/>
                <c:pt idx="0">
                  <c:v>2.3E-2</c:v>
                </c:pt>
              </c:numCache>
            </c:numRef>
          </c:val>
          <c:extLst>
            <c:ext xmlns:c16="http://schemas.microsoft.com/office/drawing/2014/chart" uri="{C3380CC4-5D6E-409C-BE32-E72D297353CC}">
              <c16:uniqueId val="{00000003-E3D5-491B-B6EE-41B2C6854F40}"/>
            </c:ext>
          </c:extLst>
        </c:ser>
        <c:ser>
          <c:idx val="4"/>
          <c:order val="4"/>
          <c:tx>
            <c:strRef>
              <c:f>'ALL LUBE charts data'!$A$8</c:f>
              <c:strCache>
                <c:ptCount val="1"/>
                <c:pt idx="0">
                  <c:v>Silca SS Drip</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'ALL LUBE charts data'!$B$8</c:f>
              <c:numCache>
                <c:formatCode>0.0%</c:formatCode>
                <c:ptCount val="1"/>
                <c:pt idx="0">
                  <c:v>2.9000000000000001E-2</c:v>
                </c:pt>
              </c:numCache>
            </c:numRef>
          </c:val>
          <c:extLst>
            <c:ext xmlns:c16="http://schemas.microsoft.com/office/drawing/2014/chart" uri="{C3380CC4-5D6E-409C-BE32-E72D297353CC}">
              <c16:uniqueId val="{00000004-E3D5-491B-B6EE-41B2C6854F40}"/>
            </c:ext>
          </c:extLst>
        </c:ser>
        <c:ser>
          <c:idx val="5"/>
          <c:order val="5"/>
          <c:tx>
            <c:strRef>
              <c:f>'ALL LUBE charts data'!$A$9</c:f>
              <c:strCache>
                <c:ptCount val="1"/>
                <c:pt idx="0">
                  <c:v>Average Top 5  lubes</c:v>
                </c:pt>
              </c:strCache>
            </c:strRef>
          </c:tx>
          <c:spPr>
            <a:solidFill>
              <a:srgbClr val="00FF00"/>
            </a:solidFill>
            <a:ln>
              <a:noFill/>
            </a:ln>
            <a:effectLst>
              <a:outerShdw blurRad="57150" dist="19050" dir="5400000" algn="ctr" rotWithShape="0">
                <a:srgbClr val="000000">
                  <a:alpha val="63000"/>
                </a:srgbClr>
              </a:outerShdw>
            </a:effectLst>
          </c:spPr>
          <c:invertIfNegative val="0"/>
          <c:val>
            <c:numRef>
              <c:f>'ALL LUBE charts data'!$B$9</c:f>
              <c:numCache>
                <c:formatCode>0.0%</c:formatCode>
                <c:ptCount val="1"/>
                <c:pt idx="0">
                  <c:v>1.0999999999999999E-2</c:v>
                </c:pt>
              </c:numCache>
            </c:numRef>
          </c:val>
          <c:extLst>
            <c:ext xmlns:c16="http://schemas.microsoft.com/office/drawing/2014/chart" uri="{C3380CC4-5D6E-409C-BE32-E72D297353CC}">
              <c16:uniqueId val="{00000005-E3D5-491B-B6EE-41B2C6854F40}"/>
            </c:ext>
          </c:extLst>
        </c:ser>
        <c:ser>
          <c:idx val="6"/>
          <c:order val="6"/>
          <c:tx>
            <c:strRef>
              <c:f>'ALL LUBE charts data'!$A$10</c:f>
              <c:strCache>
                <c:ptCount val="1"/>
                <c:pt idx="0">
                  <c:v>Average ALL Lubes</c:v>
                </c:pt>
              </c:strCache>
            </c:strRef>
          </c:tx>
          <c:spPr>
            <a:solidFill>
              <a:srgbClr val="FF00FF"/>
            </a:solidFill>
            <a:ln>
              <a:noFill/>
            </a:ln>
            <a:effectLst>
              <a:outerShdw blurRad="57150" dist="19050" dir="5400000" algn="ctr" rotWithShape="0">
                <a:srgbClr val="000000">
                  <a:alpha val="63000"/>
                </a:srgbClr>
              </a:outerShdw>
            </a:effectLst>
          </c:spPr>
          <c:invertIfNegative val="0"/>
          <c:val>
            <c:numRef>
              <c:f>'ALL LUBE charts data'!$B$10</c:f>
              <c:numCache>
                <c:formatCode>0.0%</c:formatCode>
                <c:ptCount val="1"/>
                <c:pt idx="0">
                  <c:v>0.13600000000000001</c:v>
                </c:pt>
              </c:numCache>
            </c:numRef>
          </c:val>
          <c:extLst>
            <c:ext xmlns:c16="http://schemas.microsoft.com/office/drawing/2014/chart" uri="{C3380CC4-5D6E-409C-BE32-E72D297353CC}">
              <c16:uniqueId val="{00000006-E3D5-491B-B6EE-41B2C6854F40}"/>
            </c:ext>
          </c:extLst>
        </c:ser>
        <c:ser>
          <c:idx val="7"/>
          <c:order val="7"/>
          <c:tx>
            <c:strRef>
              <c:f>'ALL LUBE charts data'!$A$11</c:f>
              <c:strCache>
                <c:ptCount val="1"/>
                <c:pt idx="0">
                  <c:v>Average 5 WORST  lubes</c:v>
                </c:pt>
              </c:strCache>
            </c:strRef>
          </c:tx>
          <c:spPr>
            <a:solidFill>
              <a:srgbClr val="FF0000"/>
            </a:solidFill>
            <a:ln>
              <a:noFill/>
            </a:ln>
            <a:effectLst>
              <a:outerShdw blurRad="57150" dist="19050" dir="5400000" algn="ctr" rotWithShape="0">
                <a:srgbClr val="000000">
                  <a:alpha val="63000"/>
                </a:srgbClr>
              </a:outerShdw>
            </a:effectLst>
          </c:spPr>
          <c:invertIfNegative val="0"/>
          <c:val>
            <c:numRef>
              <c:f>'ALL LUBE charts data'!$B$11</c:f>
              <c:numCache>
                <c:formatCode>0.0%</c:formatCode>
                <c:ptCount val="1"/>
                <c:pt idx="0">
                  <c:v>0.29199999999999998</c:v>
                </c:pt>
              </c:numCache>
            </c:numRef>
          </c:val>
          <c:extLst>
            <c:ext xmlns:c16="http://schemas.microsoft.com/office/drawing/2014/chart" uri="{C3380CC4-5D6E-409C-BE32-E72D297353CC}">
              <c16:uniqueId val="{00000007-E3D5-491B-B6EE-41B2C6854F40}"/>
            </c:ext>
          </c:extLst>
        </c:ser>
        <c:dLbls>
          <c:showLegendKey val="0"/>
          <c:showVal val="0"/>
          <c:showCatName val="0"/>
          <c:showSerName val="0"/>
          <c:showPercent val="0"/>
          <c:showBubbleSize val="0"/>
        </c:dLbls>
        <c:gapWidth val="100"/>
        <c:overlap val="-24"/>
        <c:axId val="533249712"/>
        <c:axId val="533250496"/>
      </c:barChart>
      <c:catAx>
        <c:axId val="5332497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50496"/>
        <c:crosses val="autoZero"/>
        <c:auto val="1"/>
        <c:lblAlgn val="ctr"/>
        <c:lblOffset val="100"/>
        <c:noMultiLvlLbl val="0"/>
      </c:catAx>
      <c:valAx>
        <c:axId val="53325049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AU"/>
                  <a:t>% wear</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324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417512</xdr:colOff>
      <xdr:row>27</xdr:row>
      <xdr:rowOff>115888</xdr:rowOff>
    </xdr:to>
    <xdr:graphicFrame macro="">
      <xdr:nvGraphicFramePr>
        <xdr:cNvPr id="2" name="Chart 10">
          <a:extLst>
            <a:ext uri="{FF2B5EF4-FFF2-40B4-BE49-F238E27FC236}">
              <a16:creationId xmlns:a16="http://schemas.microsoft.com/office/drawing/2014/main" id="{1D15DFA7-B8C3-4326-9B18-916C518AE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10</xdr:col>
      <xdr:colOff>417512</xdr:colOff>
      <xdr:row>56</xdr:row>
      <xdr:rowOff>115888</xdr:rowOff>
    </xdr:to>
    <xdr:graphicFrame macro="">
      <xdr:nvGraphicFramePr>
        <xdr:cNvPr id="3" name="Chart 10">
          <a:extLst>
            <a:ext uri="{FF2B5EF4-FFF2-40B4-BE49-F238E27FC236}">
              <a16:creationId xmlns:a16="http://schemas.microsoft.com/office/drawing/2014/main" id="{9A505C50-4D38-493C-9B81-22B558CA4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59</xdr:row>
      <xdr:rowOff>28575</xdr:rowOff>
    </xdr:from>
    <xdr:to>
      <xdr:col>10</xdr:col>
      <xdr:colOff>417512</xdr:colOff>
      <xdr:row>84</xdr:row>
      <xdr:rowOff>144463</xdr:rowOff>
    </xdr:to>
    <xdr:graphicFrame macro="">
      <xdr:nvGraphicFramePr>
        <xdr:cNvPr id="4" name="Chart 10">
          <a:extLst>
            <a:ext uri="{FF2B5EF4-FFF2-40B4-BE49-F238E27FC236}">
              <a16:creationId xmlns:a16="http://schemas.microsoft.com/office/drawing/2014/main" id="{AB1CA3AE-D82F-45F0-BBD3-A07C5FE0D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87</xdr:row>
      <xdr:rowOff>0</xdr:rowOff>
    </xdr:from>
    <xdr:to>
      <xdr:col>10</xdr:col>
      <xdr:colOff>417512</xdr:colOff>
      <xdr:row>112</xdr:row>
      <xdr:rowOff>115888</xdr:rowOff>
    </xdr:to>
    <xdr:graphicFrame macro="">
      <xdr:nvGraphicFramePr>
        <xdr:cNvPr id="5" name="Chart 10">
          <a:extLst>
            <a:ext uri="{FF2B5EF4-FFF2-40B4-BE49-F238E27FC236}">
              <a16:creationId xmlns:a16="http://schemas.microsoft.com/office/drawing/2014/main" id="{D9366143-2146-4365-8924-CA571ED56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115</xdr:row>
      <xdr:rowOff>0</xdr:rowOff>
    </xdr:from>
    <xdr:to>
      <xdr:col>10</xdr:col>
      <xdr:colOff>417512</xdr:colOff>
      <xdr:row>140</xdr:row>
      <xdr:rowOff>115888</xdr:rowOff>
    </xdr:to>
    <xdr:graphicFrame macro="">
      <xdr:nvGraphicFramePr>
        <xdr:cNvPr id="6" name="Chart 10">
          <a:extLst>
            <a:ext uri="{FF2B5EF4-FFF2-40B4-BE49-F238E27FC236}">
              <a16:creationId xmlns:a16="http://schemas.microsoft.com/office/drawing/2014/main" id="{B0C5CA6C-EF3C-4C62-B3DB-8F24EF558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417512</xdr:colOff>
      <xdr:row>27</xdr:row>
      <xdr:rowOff>115888</xdr:rowOff>
    </xdr:to>
    <xdr:graphicFrame macro="">
      <xdr:nvGraphicFramePr>
        <xdr:cNvPr id="7" name="Chart 10">
          <a:extLst>
            <a:ext uri="{FF2B5EF4-FFF2-40B4-BE49-F238E27FC236}">
              <a16:creationId xmlns:a16="http://schemas.microsoft.com/office/drawing/2014/main" id="{81C1F61A-DD9E-4110-B444-ECFA34D6C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10</xdr:col>
      <xdr:colOff>417512</xdr:colOff>
      <xdr:row>55</xdr:row>
      <xdr:rowOff>115888</xdr:rowOff>
    </xdr:to>
    <xdr:graphicFrame macro="">
      <xdr:nvGraphicFramePr>
        <xdr:cNvPr id="8" name="Chart 10">
          <a:extLst>
            <a:ext uri="{FF2B5EF4-FFF2-40B4-BE49-F238E27FC236}">
              <a16:creationId xmlns:a16="http://schemas.microsoft.com/office/drawing/2014/main" id="{61114A5B-B480-4B40-B0D3-0EB576C22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58</xdr:row>
      <xdr:rowOff>0</xdr:rowOff>
    </xdr:from>
    <xdr:to>
      <xdr:col>10</xdr:col>
      <xdr:colOff>417512</xdr:colOff>
      <xdr:row>83</xdr:row>
      <xdr:rowOff>115888</xdr:rowOff>
    </xdr:to>
    <xdr:graphicFrame macro="">
      <xdr:nvGraphicFramePr>
        <xdr:cNvPr id="9" name="Chart 10">
          <a:extLst>
            <a:ext uri="{FF2B5EF4-FFF2-40B4-BE49-F238E27FC236}">
              <a16:creationId xmlns:a16="http://schemas.microsoft.com/office/drawing/2014/main" id="{B7FE25D8-9CC0-407E-A35F-8DE2A4311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1343025</xdr:colOff>
      <xdr:row>0</xdr:row>
      <xdr:rowOff>76200</xdr:rowOff>
    </xdr:from>
    <xdr:to>
      <xdr:col>6</xdr:col>
      <xdr:colOff>129012</xdr:colOff>
      <xdr:row>0</xdr:row>
      <xdr:rowOff>1438275</xdr:rowOff>
    </xdr:to>
    <xdr:pic>
      <xdr:nvPicPr>
        <xdr:cNvPr id="2" name="Picture 1">
          <a:extLst>
            <a:ext uri="{FF2B5EF4-FFF2-40B4-BE49-F238E27FC236}">
              <a16:creationId xmlns:a16="http://schemas.microsoft.com/office/drawing/2014/main" id="{793A5436-97DA-4360-93A5-55E9A729D01F}"/>
            </a:ext>
          </a:extLst>
        </xdr:cNvPr>
        <xdr:cNvPicPr>
          <a:picLocks noChangeAspect="1"/>
        </xdr:cNvPicPr>
      </xdr:nvPicPr>
      <xdr:blipFill>
        <a:blip xmlns:r="http://schemas.openxmlformats.org/officeDocument/2006/relationships" r:embed="rId1"/>
        <a:stretch>
          <a:fillRect/>
        </a:stretch>
      </xdr:blipFill>
      <xdr:spPr>
        <a:xfrm>
          <a:off x="5476875" y="76200"/>
          <a:ext cx="3538962" cy="1362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1343025</xdr:colOff>
      <xdr:row>0</xdr:row>
      <xdr:rowOff>76200</xdr:rowOff>
    </xdr:from>
    <xdr:to>
      <xdr:col>5</xdr:col>
      <xdr:colOff>100437</xdr:colOff>
      <xdr:row>0</xdr:row>
      <xdr:rowOff>1438275</xdr:rowOff>
    </xdr:to>
    <xdr:pic>
      <xdr:nvPicPr>
        <xdr:cNvPr id="2" name="Picture 1">
          <a:extLst>
            <a:ext uri="{FF2B5EF4-FFF2-40B4-BE49-F238E27FC236}">
              <a16:creationId xmlns:a16="http://schemas.microsoft.com/office/drawing/2014/main" id="{D7F4E3FA-B89E-44BE-B1EE-3221C28906EB}"/>
            </a:ext>
          </a:extLst>
        </xdr:cNvPr>
        <xdr:cNvPicPr>
          <a:picLocks noChangeAspect="1"/>
        </xdr:cNvPicPr>
      </xdr:nvPicPr>
      <xdr:blipFill>
        <a:blip xmlns:r="http://schemas.openxmlformats.org/officeDocument/2006/relationships" r:embed="rId1"/>
        <a:stretch>
          <a:fillRect/>
        </a:stretch>
      </xdr:blipFill>
      <xdr:spPr>
        <a:xfrm>
          <a:off x="5476875" y="76200"/>
          <a:ext cx="3538962" cy="1362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417512</xdr:colOff>
      <xdr:row>27</xdr:row>
      <xdr:rowOff>115888</xdr:rowOff>
    </xdr:to>
    <xdr:graphicFrame macro="">
      <xdr:nvGraphicFramePr>
        <xdr:cNvPr id="2" name="Chart 10">
          <a:extLst>
            <a:ext uri="{FF2B5EF4-FFF2-40B4-BE49-F238E27FC236}">
              <a16:creationId xmlns:a16="http://schemas.microsoft.com/office/drawing/2014/main" id="{F19E3397-1EA5-4D2F-8528-471CD1ED7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10</xdr:col>
      <xdr:colOff>417512</xdr:colOff>
      <xdr:row>56</xdr:row>
      <xdr:rowOff>115888</xdr:rowOff>
    </xdr:to>
    <xdr:graphicFrame macro="">
      <xdr:nvGraphicFramePr>
        <xdr:cNvPr id="3" name="Chart 10">
          <a:extLst>
            <a:ext uri="{FF2B5EF4-FFF2-40B4-BE49-F238E27FC236}">
              <a16:creationId xmlns:a16="http://schemas.microsoft.com/office/drawing/2014/main" id="{CD4FCD81-55A6-44C7-871E-EE7089859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59</xdr:row>
      <xdr:rowOff>28575</xdr:rowOff>
    </xdr:from>
    <xdr:to>
      <xdr:col>10</xdr:col>
      <xdr:colOff>417512</xdr:colOff>
      <xdr:row>84</xdr:row>
      <xdr:rowOff>144463</xdr:rowOff>
    </xdr:to>
    <xdr:graphicFrame macro="">
      <xdr:nvGraphicFramePr>
        <xdr:cNvPr id="4" name="Chart 10">
          <a:extLst>
            <a:ext uri="{FF2B5EF4-FFF2-40B4-BE49-F238E27FC236}">
              <a16:creationId xmlns:a16="http://schemas.microsoft.com/office/drawing/2014/main" id="{3E2804B3-AB5B-45C3-B853-C032E7B24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87</xdr:row>
      <xdr:rowOff>0</xdr:rowOff>
    </xdr:from>
    <xdr:to>
      <xdr:col>10</xdr:col>
      <xdr:colOff>417512</xdr:colOff>
      <xdr:row>112</xdr:row>
      <xdr:rowOff>115888</xdr:rowOff>
    </xdr:to>
    <xdr:graphicFrame macro="">
      <xdr:nvGraphicFramePr>
        <xdr:cNvPr id="5" name="Chart 10">
          <a:extLst>
            <a:ext uri="{FF2B5EF4-FFF2-40B4-BE49-F238E27FC236}">
              <a16:creationId xmlns:a16="http://schemas.microsoft.com/office/drawing/2014/main" id="{AC4BF967-1533-4723-B602-8F8E57721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08005D-4E96-43B8-A3F5-A0D584CC5FF1}" name="Table1" displayName="Table1" ref="A50:I72" totalsRowShown="0" headerRowBorderDxfId="81" tableBorderDxfId="80">
  <autoFilter ref="A50:I72" xr:uid="{C9C49C31-E26D-4B90-B54B-92C5DE6F9160}"/>
  <sortState xmlns:xlrd2="http://schemas.microsoft.com/office/spreadsheetml/2017/richdata2" ref="A51:I72">
    <sortCondition ref="I50:I72"/>
  </sortState>
  <tableColumns count="9">
    <tableColumn id="1" xr3:uid="{8D2F845E-EEC5-448D-86EF-C297CD366BDC}" name="Ultegra 11spd Components" dataDxfId="79"/>
    <tableColumn id="2" xr3:uid="{571F3EF3-53E0-497A-9B4C-BBE137E41D6B}" name="Total Cost  to run Per 10,000km" dataDxfId="78" dataCellStyle="Currency">
      <calculatedColumnFormula>SUM(C51,E51,G51,I51)</calculatedColumnFormula>
    </tableColumn>
    <tableColumn id="3" xr3:uid="{5BFD4EC2-AD30-4107-9F90-B6290FF5E053}" name="Lubricant Cost" dataDxfId="77" dataCellStyle="Currency"/>
    <tableColumn id="4" xr3:uid="{C311C770-9DCA-4C77-A19C-FCB39A4264AE}" name="Number of chains worn" dataDxfId="76" dataCellStyle="Currency"/>
    <tableColumn id="5" xr3:uid="{A01ABF1E-A7D5-48FC-9EBC-89DDC98A9884}" name="Chains Cost" dataDxfId="75" dataCellStyle="Currency"/>
    <tableColumn id="6" xr3:uid="{670A095C-BAAE-4493-B0BE-B4B841F02A3F}" name="Number of Cassettes Worn" dataDxfId="74" dataCellStyle="Currency"/>
    <tableColumn id="7" xr3:uid="{CAB5670F-27EC-486C-821A-1207B78158DF}" name="Cassettes Cost" dataDxfId="73" dataCellStyle="Currency"/>
    <tableColumn id="8" xr3:uid="{A7028153-C0A3-4F3E-9CAD-8B71A72DD86E}" name="Chainrings Worn" dataDxfId="72" dataCellStyle="Currency"/>
    <tableColumn id="9" xr3:uid="{7FD15739-94B1-47FF-9F5A-656FC59127BF}" name="Chain rings cost" dataDxfId="71"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5D0D28-A223-432D-B227-1210F54ED9E4}" name="Table2" displayName="Table2" ref="A76:I98" totalsRowShown="0" headerRowBorderDxfId="70" tableBorderDxfId="69">
  <autoFilter ref="A76:I98" xr:uid="{5709F06D-9BB1-4B4F-B44A-96CADB816F19}"/>
  <sortState xmlns:xlrd2="http://schemas.microsoft.com/office/spreadsheetml/2017/richdata2" ref="A77:I98">
    <sortCondition ref="B76:B98"/>
  </sortState>
  <tableColumns count="9">
    <tableColumn id="1" xr3:uid="{79C4D86E-E3A1-457B-876B-3AAEC31EFB2F}" name="Dura Ace 11spd Components" dataDxfId="68"/>
    <tableColumn id="2" xr3:uid="{E67A40AA-7EE0-4ECC-9E52-852A1BB952DF}" name="Total Cost Per 10,000km" dataDxfId="67" dataCellStyle="Currency">
      <calculatedColumnFormula>SUM(C77,E77,G77,I77)</calculatedColumnFormula>
    </tableColumn>
    <tableColumn id="3" xr3:uid="{CA25F462-0A32-4892-9F83-8040FCCAAE58}" name="Lubricant Cost" dataDxfId="66" dataCellStyle="Currency"/>
    <tableColumn id="4" xr3:uid="{E89C883A-42A5-43B7-B17F-3EEACAC1F8CF}" name="Number of chains worn" dataDxfId="65" dataCellStyle="Currency"/>
    <tableColumn id="5" xr3:uid="{B8CCE69B-1A7D-45B8-9660-8D004ED75575}" name="Chains Cost" dataDxfId="64" dataCellStyle="Currency"/>
    <tableColumn id="6" xr3:uid="{4B557818-8100-4BA1-81DB-46C9B319EB70}" name="Number of Cassettes Worn" dataDxfId="63" dataCellStyle="Currency"/>
    <tableColumn id="7" xr3:uid="{FC54F73B-AABE-4BFD-BBEB-DC99018F94E0}" name="Cassettes Cost" dataDxfId="62" dataCellStyle="Currency"/>
    <tableColumn id="8" xr3:uid="{00099168-23BE-4826-8D28-65C82362D3D0}" name="Chainrings Worn" dataDxfId="61" dataCellStyle="Currency"/>
    <tableColumn id="9" xr3:uid="{05D79275-5034-4D5C-BFDE-94580665C605}" name="Chain rings cost" dataDxfId="60" dataCellStyle="Currenc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C70ED9-3A7E-4D68-86E4-B60876CA6E66}" name="Table5" displayName="Table5" ref="A103:I125" totalsRowShown="0" headerRowBorderDxfId="59" tableBorderDxfId="58">
  <autoFilter ref="A103:I125" xr:uid="{12D3D7FA-2A6A-42F7-ACD5-44B10D78C63C}"/>
  <sortState xmlns:xlrd2="http://schemas.microsoft.com/office/spreadsheetml/2017/richdata2" ref="A104:I125">
    <sortCondition ref="B103:B125"/>
  </sortState>
  <tableColumns count="9">
    <tableColumn id="1" xr3:uid="{A2EA2A38-D760-46AC-A859-FE5CE450B2E5}" name="GRX 810 Components - Dry gravel / Mtb / Cx" dataDxfId="57"/>
    <tableColumn id="2" xr3:uid="{85395205-7C7B-4471-A766-8FA93AE84D10}" name="Total Cost Per 10,000km" dataDxfId="56" dataCellStyle="Currency">
      <calculatedColumnFormula>SUM(C104,E104,G104,I104)</calculatedColumnFormula>
    </tableColumn>
    <tableColumn id="3" xr3:uid="{6DD37DF2-1DC4-40BF-AA68-6FD2CA7B49C0}" name="Lubricant Cost" dataDxfId="55" dataCellStyle="Currency"/>
    <tableColumn id="4" xr3:uid="{87175E6B-E0FE-4FDB-BEE5-FE63EF589222}" name="Number of chains worn" dataDxfId="54" dataCellStyle="Currency"/>
    <tableColumn id="5" xr3:uid="{C5F46869-5457-429A-8A56-FD109092D332}" name="Chains Cost" dataDxfId="53" dataCellStyle="Currency"/>
    <tableColumn id="6" xr3:uid="{B7205152-F761-4B25-9B36-F38ED7DDA44B}" name="Number of Cassettes Worn" dataDxfId="52" dataCellStyle="Currency"/>
    <tableColumn id="7" xr3:uid="{78AADC1B-C9AE-476E-A3E4-62504809E122}" name="Cassettes Cost" dataDxfId="51" dataCellStyle="Currency"/>
    <tableColumn id="8" xr3:uid="{AC2F6CE3-0EEA-4DBD-B726-879B635B309F}" name="Chainrings Worn" dataDxfId="50" dataCellStyle="Currency"/>
    <tableColumn id="9" xr3:uid="{1AC32813-067B-44A4-8024-BF2651BDBD7F}" name="Chain rings cost" dataDxfId="49" dataCellStyle="Currenc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0CFF89F-72EB-4B60-9177-918023CA9AEA}" name="Table6" displayName="Table6" ref="A131:I153" totalsRowShown="0" headerRowBorderDxfId="48" tableBorderDxfId="47">
  <autoFilter ref="A131:I153" xr:uid="{F6FC81F4-A179-46B4-B5EF-DAD9B05BE627}"/>
  <sortState xmlns:xlrd2="http://schemas.microsoft.com/office/spreadsheetml/2017/richdata2" ref="A132:I153">
    <sortCondition ref="B131:B153"/>
  </sortState>
  <tableColumns count="9">
    <tableColumn id="1" xr3:uid="{D20E7C2A-4A77-4A3C-B0EC-4F0747111E41}" name="GRX 810 Components - Wet gravel / Mtb / Cx" dataDxfId="46"/>
    <tableColumn id="2" xr3:uid="{F76B7EE2-4AF8-484B-8961-294DDA80C79D}" name="Total Cost Per 10,000km" dataDxfId="45" dataCellStyle="Currency">
      <calculatedColumnFormula>SUM(C132,E132,G132,I132)</calculatedColumnFormula>
    </tableColumn>
    <tableColumn id="3" xr3:uid="{A1D5857B-924A-4FF4-B30E-5FC7B496540E}" name="Lubricant Cost" dataDxfId="44" dataCellStyle="Currency"/>
    <tableColumn id="4" xr3:uid="{763DFEAD-5AD9-499A-BC68-2B310BA75158}" name="Number of chains worn" dataDxfId="43" dataCellStyle="Currency"/>
    <tableColumn id="5" xr3:uid="{92F8974E-751C-4A01-8FB3-D16DC465CAF5}" name="Chains Cost" dataDxfId="42" dataCellStyle="Currency"/>
    <tableColumn id="6" xr3:uid="{9105734E-E9AF-4EE6-B0E1-EBC1D18CBE74}" name="Number of Cassettes Worn" dataDxfId="41" dataCellStyle="Currency"/>
    <tableColumn id="7" xr3:uid="{16E19885-943D-4E8E-A412-481E72607EF2}" name="Cassettes Cost" dataDxfId="40" dataCellStyle="Currency"/>
    <tableColumn id="8" xr3:uid="{CC868E3B-05F4-41C1-9405-776B53D680CE}" name="Chainrings Worn" dataDxfId="39" dataCellStyle="Currency"/>
    <tableColumn id="9" xr3:uid="{ED4E1F51-6AF7-4752-AA4B-3337ED84FFF1}" name="Chain rings cost" dataDxfId="38" dataCellStyle="Currenc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0887437-55C5-47E6-9AF9-4205FDF1C682}" name="Table7" displayName="Table7" ref="A161:I183" totalsRowShown="0" headerRowBorderDxfId="37" tableBorderDxfId="36">
  <autoFilter ref="A161:I183" xr:uid="{1B75A8A1-A6DC-420E-93B4-3FD27C081006}"/>
  <sortState xmlns:xlrd2="http://schemas.microsoft.com/office/spreadsheetml/2017/richdata2" ref="A162:I183">
    <sortCondition ref="B161:B183"/>
  </sortState>
  <tableColumns count="9">
    <tableColumn id="1" xr3:uid="{DC4BADCF-505B-481A-975F-EDC2DACBDA62}" name="GRX 810 Components - Extreme Conditions  (full mud cx etc)" dataDxfId="35"/>
    <tableColumn id="2" xr3:uid="{9AFA2DFD-789C-4B13-9B56-F546778ED1CF}" name="Total Cost Per 10,000km" dataDxfId="34" dataCellStyle="Currency">
      <calculatedColumnFormula>SUM(C162,E162,G162,I162)</calculatedColumnFormula>
    </tableColumn>
    <tableColumn id="3" xr3:uid="{1A0B587E-F377-436D-9F61-305A10FAADC8}" name="Lubricant Cost" dataDxfId="33" dataCellStyle="Currency"/>
    <tableColumn id="4" xr3:uid="{A56D3272-9C12-4127-A5C6-4173D7792DF2}" name="Number of chains worn" dataDxfId="32" dataCellStyle="Currency"/>
    <tableColumn id="5" xr3:uid="{5F1970DB-F4B4-4114-9091-E3452CB60F83}" name="Chains Cost" dataDxfId="31" dataCellStyle="Currency"/>
    <tableColumn id="6" xr3:uid="{21289D29-32BB-47AC-8B2D-DD96064B048A}" name="Number of Cassettes Worn" dataDxfId="30" dataCellStyle="Currency"/>
    <tableColumn id="7" xr3:uid="{6636B377-9E51-456A-91E7-8264E97882D4}" name="Cassettes Cost" dataDxfId="29" dataCellStyle="Currency"/>
    <tableColumn id="8" xr3:uid="{EB5D3857-081E-43A0-9393-C6301B5F45E2}" name="Chainrings Worn" dataDxfId="28" dataCellStyle="Currency"/>
    <tableColumn id="9" xr3:uid="{03F39BA7-8301-4BFE-B46A-960D69B7577E}" name="Chain rings cost" dataDxfId="27" dataCellStyle="Currency"/>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CC5764E-849F-4E72-9E06-6ED99F096888}" name="Table13" displayName="Table13" ref="A40:E50" totalsRowShown="0" headerRowDxfId="26" headerRowBorderDxfId="25" tableBorderDxfId="24" totalsRowBorderDxfId="23">
  <autoFilter ref="A40:E50" xr:uid="{9986D164-1557-4898-AC55-D7EEBDB80688}"/>
  <sortState xmlns:xlrd2="http://schemas.microsoft.com/office/spreadsheetml/2017/richdata2" ref="A41:E50">
    <sortCondition descending="1" ref="D40:D50"/>
  </sortState>
  <tableColumns count="5">
    <tableColumn id="1" xr3:uid="{104B81E2-3386-4B8C-8F5D-A98EBC5BC72B}" name="Lubricant" dataDxfId="22"/>
    <tableColumn id="2" xr3:uid="{519C2A9D-26C2-47E1-9AC4-C66DB9AF9898}" name="Km's to Jump Point" dataDxfId="21" dataCellStyle="Currency"/>
    <tableColumn id="3" xr3:uid="{06B12DEB-11DA-48D7-A6B9-88B36A082B1E}" name="Km's to Wear allowance" dataDxfId="20"/>
    <tableColumn id="4" xr3:uid="{A8B64B0F-8606-45EF-8EE6-B809371069F4}" name="Real world KM's Adjusted - Jump Point" dataDxfId="19" dataCellStyle="Currency"/>
    <tableColumn id="5" xr3:uid="{D95A9193-D44E-46F1-A6B8-36E6EDC40F88}" name="Real World Km's to Wear allowance" dataDxfId="1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1A6287F-4594-40F2-857D-9385103DF2EC}" name="Table1315" displayName="Table1315" ref="A57:E67" totalsRowShown="0" headerRowDxfId="17" headerRowBorderDxfId="16" tableBorderDxfId="15" totalsRowBorderDxfId="14">
  <autoFilter ref="A57:E67" xr:uid="{7574ECDA-5A7F-4587-8231-EF91722D2F62}"/>
  <sortState xmlns:xlrd2="http://schemas.microsoft.com/office/spreadsheetml/2017/richdata2" ref="A58:E67">
    <sortCondition descending="1" ref="D57:D67"/>
  </sortState>
  <tableColumns count="5">
    <tableColumn id="1" xr3:uid="{B650681C-9F69-49C0-8687-0DADB41802E0}" name="Lubricant" dataDxfId="13"/>
    <tableColumn id="2" xr3:uid="{8F279BD6-15B7-46CF-AE21-062402EC3D1A}" name="Km's to Jump Point" dataDxfId="12" dataCellStyle="Currency"/>
    <tableColumn id="3" xr3:uid="{20DCB363-A430-4096-BDBE-429F2025892B}" name="Km's to Wear allowance" dataDxfId="11"/>
    <tableColumn id="4" xr3:uid="{6B57E1E8-53A2-4E7B-8722-51F0C23FD7F7}" name="Real world KM's Adjusted - Jump Point" dataDxfId="10" dataCellStyle="Currency"/>
    <tableColumn id="5" xr3:uid="{30C5FD70-F756-4E0E-881F-2F5166DCBC23}" name="Real World Km's to Wear allowance" dataDxfId="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9C22218-2D76-4159-85BF-A2D224AD8A85}" name="Table131516" displayName="Table131516" ref="A74:E84" totalsRowShown="0" headerRowDxfId="8" headerRowBorderDxfId="7" tableBorderDxfId="6" totalsRowBorderDxfId="5">
  <autoFilter ref="A74:E84" xr:uid="{1982B705-121D-4449-B136-46273EE36449}"/>
  <sortState xmlns:xlrd2="http://schemas.microsoft.com/office/spreadsheetml/2017/richdata2" ref="A75:E84">
    <sortCondition descending="1" ref="D74:D84"/>
  </sortState>
  <tableColumns count="5">
    <tableColumn id="1" xr3:uid="{F7F4364B-5C66-49D3-9DA6-6CEB51C7244A}" name="Lubricant" dataDxfId="4"/>
    <tableColumn id="2" xr3:uid="{7A15BE0F-2FCC-4D6F-9AF3-B8829FEEEDC3}" name="Km's to Jump Point" dataDxfId="3" dataCellStyle="Currency"/>
    <tableColumn id="3" xr3:uid="{5C6874D4-E318-4C81-B4E6-17926A3D98E7}" name="Km's to Wear allowance" dataDxfId="2"/>
    <tableColumn id="4" xr3:uid="{16D78C7E-0A81-44D0-B431-E8C8DA6DA641}" name="Real world KM's Adjusted - Jump Point" dataDxfId="1" dataCellStyle="Currency"/>
    <tableColumn id="5" xr3:uid="{C03CDA0F-B1FA-4DA5-BD85-0BD5D5808CF1}" name="Real World Km's to Wear allowan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drawing" Target="../drawings/drawing4.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7985E-3A63-4035-8D98-CFDF180D1EB6}">
  <sheetPr>
    <tabColor rgb="FFFFFF00"/>
  </sheetPr>
  <dimension ref="A1:P194"/>
  <sheetViews>
    <sheetView tabSelected="1" workbookViewId="0">
      <selection activeCell="N29" sqref="N29"/>
    </sheetView>
  </sheetViews>
  <sheetFormatPr baseColWidth="10" defaultColWidth="8.83203125" defaultRowHeight="15" x14ac:dyDescent="0.2"/>
  <sheetData>
    <row r="1" spans="1:16" x14ac:dyDescent="0.2">
      <c r="A1" s="223"/>
      <c r="B1" s="223"/>
      <c r="C1" s="223"/>
      <c r="D1" s="223"/>
      <c r="E1" s="223"/>
      <c r="F1" s="223"/>
      <c r="G1" s="223"/>
      <c r="H1" s="223"/>
      <c r="I1" s="223"/>
      <c r="J1" s="223"/>
      <c r="K1" s="223"/>
      <c r="L1" s="223"/>
      <c r="M1" s="223"/>
      <c r="N1" s="223"/>
      <c r="O1" s="223"/>
      <c r="P1" s="223"/>
    </row>
    <row r="2" spans="1:16" x14ac:dyDescent="0.2">
      <c r="A2" s="223"/>
      <c r="B2" s="223"/>
      <c r="C2" s="223"/>
      <c r="D2" s="223"/>
      <c r="E2" s="223"/>
      <c r="F2" s="223"/>
      <c r="G2" s="223"/>
      <c r="H2" s="223"/>
      <c r="I2" s="223"/>
      <c r="J2" s="223"/>
      <c r="K2" s="223"/>
      <c r="L2" s="223"/>
      <c r="M2" s="223"/>
      <c r="N2" s="223"/>
      <c r="O2" s="223"/>
      <c r="P2" s="223"/>
    </row>
    <row r="3" spans="1:16" x14ac:dyDescent="0.2">
      <c r="A3" s="223"/>
      <c r="B3" s="223"/>
      <c r="C3" s="223"/>
      <c r="D3" s="223"/>
      <c r="E3" s="223"/>
      <c r="F3" s="223"/>
      <c r="G3" s="223"/>
      <c r="H3" s="223"/>
      <c r="I3" s="223"/>
      <c r="J3" s="223"/>
      <c r="K3" s="223"/>
      <c r="L3" s="223"/>
      <c r="M3" s="223"/>
      <c r="N3" s="223"/>
      <c r="O3" s="223"/>
      <c r="P3" s="223"/>
    </row>
    <row r="4" spans="1:16" x14ac:dyDescent="0.2">
      <c r="A4" s="223"/>
      <c r="B4" s="223"/>
      <c r="C4" s="223"/>
      <c r="D4" s="223"/>
      <c r="E4" s="223"/>
      <c r="F4" s="223"/>
      <c r="G4" s="223"/>
      <c r="H4" s="223"/>
      <c r="I4" s="223"/>
      <c r="J4" s="223"/>
      <c r="K4" s="223"/>
      <c r="L4" s="223"/>
      <c r="M4" s="223"/>
      <c r="N4" s="223"/>
      <c r="O4" s="223"/>
      <c r="P4" s="223"/>
    </row>
    <row r="5" spans="1:16" x14ac:dyDescent="0.2">
      <c r="A5" s="223"/>
      <c r="B5" s="223"/>
      <c r="C5" s="223"/>
      <c r="D5" s="223"/>
      <c r="E5" s="223"/>
      <c r="F5" s="223"/>
      <c r="G5" s="223"/>
      <c r="H5" s="223"/>
      <c r="I5" s="223"/>
      <c r="J5" s="223"/>
      <c r="K5" s="223"/>
      <c r="L5" s="223"/>
      <c r="M5" s="223"/>
      <c r="N5" s="223"/>
      <c r="O5" s="223"/>
      <c r="P5" s="223"/>
    </row>
    <row r="6" spans="1:16" x14ac:dyDescent="0.2">
      <c r="A6" s="223"/>
      <c r="B6" s="223"/>
      <c r="C6" s="223"/>
      <c r="D6" s="223"/>
      <c r="E6" s="223"/>
      <c r="F6" s="223"/>
      <c r="G6" s="223"/>
      <c r="H6" s="223"/>
      <c r="I6" s="223"/>
      <c r="J6" s="223"/>
      <c r="K6" s="223"/>
      <c r="L6" s="223"/>
      <c r="M6" s="223"/>
      <c r="N6" s="223"/>
      <c r="O6" s="223"/>
      <c r="P6" s="223"/>
    </row>
    <row r="7" spans="1:16" x14ac:dyDescent="0.2">
      <c r="A7" s="223"/>
      <c r="B7" s="223"/>
      <c r="C7" s="223"/>
      <c r="D7" s="223"/>
      <c r="E7" s="223"/>
      <c r="F7" s="223"/>
      <c r="G7" s="223"/>
      <c r="H7" s="223"/>
      <c r="I7" s="223"/>
      <c r="J7" s="223"/>
      <c r="K7" s="223"/>
      <c r="L7" s="223"/>
      <c r="M7" s="223"/>
      <c r="N7" s="223"/>
      <c r="O7" s="223"/>
      <c r="P7" s="223"/>
    </row>
    <row r="8" spans="1:16" x14ac:dyDescent="0.2">
      <c r="A8" s="223"/>
      <c r="B8" s="223"/>
      <c r="C8" s="223"/>
      <c r="D8" s="223"/>
      <c r="E8" s="223"/>
      <c r="F8" s="223"/>
      <c r="G8" s="223"/>
      <c r="H8" s="223"/>
      <c r="I8" s="223"/>
      <c r="J8" s="223"/>
      <c r="K8" s="223"/>
      <c r="L8" s="223"/>
      <c r="M8" s="223"/>
      <c r="N8" s="223"/>
      <c r="O8" s="223"/>
      <c r="P8" s="223"/>
    </row>
    <row r="9" spans="1:16" x14ac:dyDescent="0.2">
      <c r="A9" s="223"/>
      <c r="B9" s="223"/>
      <c r="C9" s="223"/>
      <c r="D9" s="223"/>
      <c r="E9" s="223"/>
      <c r="F9" s="223"/>
      <c r="G9" s="223"/>
      <c r="H9" s="223"/>
      <c r="I9" s="223"/>
      <c r="J9" s="223"/>
      <c r="K9" s="223"/>
      <c r="L9" s="223"/>
      <c r="M9" s="223"/>
      <c r="N9" s="223"/>
      <c r="O9" s="223"/>
      <c r="P9" s="223"/>
    </row>
    <row r="10" spans="1:16" x14ac:dyDescent="0.2">
      <c r="A10" s="223"/>
      <c r="B10" s="223"/>
      <c r="C10" s="223"/>
      <c r="D10" s="223"/>
      <c r="E10" s="223"/>
      <c r="F10" s="223"/>
      <c r="G10" s="223"/>
      <c r="H10" s="223"/>
      <c r="I10" s="223"/>
      <c r="J10" s="223"/>
      <c r="K10" s="223"/>
      <c r="L10" s="223"/>
      <c r="M10" s="223"/>
      <c r="N10" s="223"/>
      <c r="O10" s="223"/>
      <c r="P10" s="223"/>
    </row>
    <row r="11" spans="1:16" x14ac:dyDescent="0.2">
      <c r="A11" s="223"/>
      <c r="B11" s="223"/>
      <c r="C11" s="223"/>
      <c r="D11" s="223"/>
      <c r="E11" s="223"/>
      <c r="F11" s="223"/>
      <c r="G11" s="223"/>
      <c r="H11" s="223"/>
      <c r="I11" s="223"/>
      <c r="J11" s="223"/>
      <c r="K11" s="223"/>
      <c r="L11" s="223"/>
      <c r="M11" s="223"/>
      <c r="N11" s="223"/>
      <c r="O11" s="223"/>
      <c r="P11" s="223"/>
    </row>
    <row r="12" spans="1:16" x14ac:dyDescent="0.2">
      <c r="A12" s="223"/>
      <c r="B12" s="223"/>
      <c r="C12" s="223"/>
      <c r="D12" s="223"/>
      <c r="E12" s="223"/>
      <c r="F12" s="223"/>
      <c r="G12" s="223"/>
      <c r="H12" s="223"/>
      <c r="I12" s="223"/>
      <c r="J12" s="223"/>
      <c r="K12" s="223"/>
      <c r="L12" s="223"/>
      <c r="M12" s="223"/>
      <c r="N12" s="223"/>
      <c r="O12" s="223"/>
      <c r="P12" s="223"/>
    </row>
    <row r="13" spans="1:16" x14ac:dyDescent="0.2">
      <c r="A13" s="223"/>
      <c r="B13" s="223"/>
      <c r="C13" s="223"/>
      <c r="D13" s="223"/>
      <c r="E13" s="223"/>
      <c r="F13" s="223"/>
      <c r="G13" s="223"/>
      <c r="H13" s="223"/>
      <c r="I13" s="223"/>
      <c r="J13" s="223"/>
      <c r="K13" s="223"/>
      <c r="L13" s="223"/>
      <c r="M13" s="223"/>
      <c r="N13" s="223"/>
      <c r="O13" s="223"/>
      <c r="P13" s="223"/>
    </row>
    <row r="14" spans="1:16" x14ac:dyDescent="0.2">
      <c r="A14" s="223"/>
      <c r="B14" s="223"/>
      <c r="C14" s="223"/>
      <c r="D14" s="223"/>
      <c r="E14" s="223"/>
      <c r="F14" s="223"/>
      <c r="G14" s="223"/>
      <c r="H14" s="223"/>
      <c r="I14" s="223"/>
      <c r="J14" s="223"/>
      <c r="K14" s="223"/>
      <c r="L14" s="223"/>
      <c r="M14" s="223"/>
      <c r="N14" s="223"/>
      <c r="O14" s="223"/>
      <c r="P14" s="223"/>
    </row>
    <row r="15" spans="1:16" x14ac:dyDescent="0.2">
      <c r="A15" s="223"/>
      <c r="B15" s="223"/>
      <c r="C15" s="223"/>
      <c r="D15" s="223"/>
      <c r="E15" s="223"/>
      <c r="F15" s="223"/>
      <c r="G15" s="223"/>
      <c r="H15" s="223"/>
      <c r="I15" s="223"/>
      <c r="J15" s="223"/>
      <c r="K15" s="223"/>
      <c r="L15" s="223"/>
      <c r="M15" s="223"/>
      <c r="N15" s="223"/>
      <c r="O15" s="223"/>
      <c r="P15" s="223"/>
    </row>
    <row r="16" spans="1:16" x14ac:dyDescent="0.2">
      <c r="A16" s="223"/>
      <c r="B16" s="223"/>
      <c r="C16" s="223"/>
      <c r="D16" s="223"/>
      <c r="E16" s="223"/>
      <c r="F16" s="223"/>
      <c r="G16" s="223"/>
      <c r="H16" s="223"/>
      <c r="I16" s="223"/>
      <c r="J16" s="223"/>
      <c r="K16" s="223"/>
      <c r="L16" s="223"/>
      <c r="M16" s="223"/>
      <c r="N16" s="223"/>
      <c r="O16" s="223"/>
      <c r="P16" s="223"/>
    </row>
    <row r="17" spans="1:16" x14ac:dyDescent="0.2">
      <c r="A17" s="223"/>
      <c r="B17" s="223"/>
      <c r="C17" s="223"/>
      <c r="D17" s="223"/>
      <c r="E17" s="223"/>
      <c r="F17" s="223"/>
      <c r="G17" s="223"/>
      <c r="H17" s="223"/>
      <c r="I17" s="223"/>
      <c r="J17" s="223"/>
      <c r="K17" s="223"/>
      <c r="L17" s="223"/>
      <c r="M17" s="223"/>
      <c r="N17" s="223"/>
      <c r="O17" s="223"/>
      <c r="P17" s="223"/>
    </row>
    <row r="18" spans="1:16" x14ac:dyDescent="0.2">
      <c r="A18" s="223"/>
      <c r="B18" s="223"/>
      <c r="C18" s="223"/>
      <c r="D18" s="223"/>
      <c r="E18" s="223"/>
      <c r="F18" s="223"/>
      <c r="G18" s="223"/>
      <c r="H18" s="223"/>
      <c r="I18" s="223"/>
      <c r="J18" s="223"/>
      <c r="K18" s="223"/>
      <c r="L18" s="223"/>
      <c r="M18" s="223"/>
      <c r="N18" s="223"/>
      <c r="O18" s="223"/>
      <c r="P18" s="223"/>
    </row>
    <row r="19" spans="1:16" x14ac:dyDescent="0.2">
      <c r="A19" s="223"/>
      <c r="B19" s="223"/>
      <c r="C19" s="223"/>
      <c r="D19" s="223"/>
      <c r="E19" s="223"/>
      <c r="F19" s="223"/>
      <c r="G19" s="223"/>
      <c r="H19" s="223"/>
      <c r="I19" s="223"/>
      <c r="J19" s="223"/>
      <c r="K19" s="223"/>
      <c r="L19" s="223"/>
      <c r="M19" s="223"/>
      <c r="N19" s="223"/>
      <c r="O19" s="223"/>
      <c r="P19" s="223"/>
    </row>
    <row r="20" spans="1:16" x14ac:dyDescent="0.2">
      <c r="A20" s="223"/>
      <c r="B20" s="223"/>
      <c r="C20" s="223"/>
      <c r="D20" s="223"/>
      <c r="E20" s="223"/>
      <c r="F20" s="223"/>
      <c r="G20" s="223"/>
      <c r="H20" s="223"/>
      <c r="I20" s="223"/>
      <c r="J20" s="223"/>
      <c r="K20" s="223"/>
      <c r="L20" s="223"/>
      <c r="M20" s="223"/>
      <c r="N20" s="223"/>
      <c r="O20" s="223"/>
      <c r="P20" s="223"/>
    </row>
    <row r="21" spans="1:16" x14ac:dyDescent="0.2">
      <c r="A21" s="223"/>
      <c r="B21" s="223"/>
      <c r="C21" s="223"/>
      <c r="D21" s="223"/>
      <c r="E21" s="223"/>
      <c r="F21" s="223"/>
      <c r="G21" s="223"/>
      <c r="H21" s="223"/>
      <c r="I21" s="223"/>
      <c r="J21" s="223"/>
      <c r="K21" s="223"/>
      <c r="L21" s="223"/>
      <c r="M21" s="223"/>
      <c r="N21" s="223"/>
      <c r="O21" s="223"/>
      <c r="P21" s="223"/>
    </row>
    <row r="22" spans="1:16" x14ac:dyDescent="0.2">
      <c r="A22" s="223"/>
      <c r="B22" s="223"/>
      <c r="C22" s="223"/>
      <c r="D22" s="223"/>
      <c r="E22" s="223"/>
      <c r="F22" s="223"/>
      <c r="G22" s="223"/>
      <c r="H22" s="223"/>
      <c r="I22" s="223"/>
      <c r="J22" s="223"/>
      <c r="K22" s="223"/>
      <c r="L22" s="223"/>
      <c r="M22" s="223"/>
      <c r="N22" s="223"/>
      <c r="O22" s="223"/>
      <c r="P22" s="223"/>
    </row>
    <row r="23" spans="1:16" x14ac:dyDescent="0.2">
      <c r="A23" s="223"/>
      <c r="B23" s="223"/>
      <c r="C23" s="223"/>
      <c r="D23" s="223"/>
      <c r="E23" s="223"/>
      <c r="F23" s="223"/>
      <c r="G23" s="223"/>
      <c r="H23" s="223"/>
      <c r="I23" s="223"/>
      <c r="J23" s="223"/>
      <c r="K23" s="223"/>
      <c r="L23" s="223"/>
      <c r="M23" s="223"/>
      <c r="N23" s="223"/>
      <c r="O23" s="223"/>
      <c r="P23" s="223"/>
    </row>
    <row r="24" spans="1:16" x14ac:dyDescent="0.2">
      <c r="A24" s="223"/>
      <c r="B24" s="223"/>
      <c r="C24" s="223"/>
      <c r="D24" s="223"/>
      <c r="E24" s="223"/>
      <c r="F24" s="223"/>
      <c r="G24" s="223"/>
      <c r="H24" s="223"/>
      <c r="I24" s="223"/>
      <c r="J24" s="223"/>
      <c r="K24" s="223"/>
      <c r="L24" s="223"/>
      <c r="M24" s="223"/>
      <c r="N24" s="223"/>
      <c r="O24" s="223"/>
      <c r="P24" s="223"/>
    </row>
    <row r="25" spans="1:16" x14ac:dyDescent="0.2">
      <c r="A25" s="223"/>
      <c r="B25" s="223"/>
      <c r="C25" s="223"/>
      <c r="D25" s="223"/>
      <c r="E25" s="223"/>
      <c r="F25" s="223"/>
      <c r="G25" s="223"/>
      <c r="H25" s="223"/>
      <c r="I25" s="223"/>
      <c r="J25" s="223"/>
      <c r="K25" s="223"/>
      <c r="L25" s="223"/>
      <c r="M25" s="223"/>
      <c r="N25" s="223"/>
      <c r="O25" s="223"/>
      <c r="P25" s="223"/>
    </row>
    <row r="26" spans="1:16" x14ac:dyDescent="0.2">
      <c r="A26" s="223"/>
      <c r="B26" s="223"/>
      <c r="C26" s="223"/>
      <c r="D26" s="223"/>
      <c r="E26" s="223"/>
      <c r="F26" s="223"/>
      <c r="G26" s="223"/>
      <c r="H26" s="223"/>
      <c r="I26" s="223"/>
      <c r="J26" s="223"/>
      <c r="K26" s="223"/>
      <c r="L26" s="223"/>
      <c r="M26" s="223"/>
      <c r="N26" s="223"/>
      <c r="O26" s="223"/>
      <c r="P26" s="223"/>
    </row>
    <row r="27" spans="1:16" x14ac:dyDescent="0.2">
      <c r="A27" s="223"/>
      <c r="B27" s="223"/>
      <c r="C27" s="223"/>
      <c r="D27" s="223"/>
      <c r="E27" s="223"/>
      <c r="F27" s="223"/>
      <c r="G27" s="223"/>
      <c r="H27" s="223"/>
      <c r="I27" s="223"/>
      <c r="J27" s="223"/>
      <c r="K27" s="223"/>
      <c r="L27" s="223"/>
      <c r="M27" s="223"/>
      <c r="N27" s="223"/>
      <c r="O27" s="223"/>
      <c r="P27" s="223"/>
    </row>
    <row r="28" spans="1:16" x14ac:dyDescent="0.2">
      <c r="A28" s="223"/>
      <c r="B28" s="223"/>
      <c r="C28" s="223"/>
      <c r="D28" s="223"/>
      <c r="E28" s="223"/>
      <c r="F28" s="223"/>
      <c r="G28" s="223"/>
      <c r="H28" s="223"/>
      <c r="I28" s="223"/>
      <c r="J28" s="223"/>
      <c r="K28" s="223"/>
      <c r="L28" s="223"/>
      <c r="M28" s="223"/>
      <c r="N28" s="223"/>
      <c r="O28" s="223"/>
      <c r="P28" s="223"/>
    </row>
    <row r="29" spans="1:16" x14ac:dyDescent="0.2">
      <c r="A29" s="223"/>
      <c r="B29" s="223"/>
      <c r="C29" s="223"/>
      <c r="D29" s="223"/>
      <c r="E29" s="223"/>
      <c r="F29" s="223"/>
      <c r="G29" s="223"/>
      <c r="H29" s="223"/>
      <c r="I29" s="223"/>
      <c r="J29" s="223"/>
      <c r="K29" s="223"/>
      <c r="L29" s="223"/>
      <c r="M29" s="223"/>
      <c r="N29" s="223"/>
      <c r="O29" s="223"/>
      <c r="P29" s="223"/>
    </row>
    <row r="30" spans="1:16" x14ac:dyDescent="0.2">
      <c r="A30" s="223"/>
      <c r="B30" s="223"/>
      <c r="C30" s="223"/>
      <c r="D30" s="223"/>
      <c r="E30" s="223"/>
      <c r="F30" s="223"/>
      <c r="G30" s="223"/>
      <c r="H30" s="223"/>
      <c r="I30" s="223"/>
      <c r="J30" s="223"/>
      <c r="K30" s="223"/>
      <c r="L30" s="223"/>
      <c r="M30" s="223"/>
      <c r="N30" s="223"/>
      <c r="O30" s="223"/>
      <c r="P30" s="223"/>
    </row>
    <row r="31" spans="1:16" x14ac:dyDescent="0.2">
      <c r="A31" s="223"/>
      <c r="B31" s="223"/>
      <c r="C31" s="223"/>
      <c r="D31" s="223"/>
      <c r="E31" s="223"/>
      <c r="F31" s="223"/>
      <c r="G31" s="223"/>
      <c r="H31" s="223"/>
      <c r="I31" s="223"/>
      <c r="J31" s="223"/>
      <c r="K31" s="223"/>
      <c r="L31" s="223"/>
      <c r="M31" s="223"/>
      <c r="N31" s="223"/>
      <c r="O31" s="223"/>
      <c r="P31" s="223"/>
    </row>
    <row r="32" spans="1:16" x14ac:dyDescent="0.2">
      <c r="A32" s="223"/>
      <c r="B32" s="223"/>
      <c r="C32" s="223"/>
      <c r="D32" s="223"/>
      <c r="E32" s="223"/>
      <c r="F32" s="223"/>
      <c r="G32" s="223"/>
      <c r="H32" s="223"/>
      <c r="I32" s="223"/>
      <c r="J32" s="223"/>
      <c r="K32" s="223"/>
      <c r="L32" s="223"/>
      <c r="M32" s="223"/>
      <c r="N32" s="223"/>
      <c r="O32" s="223"/>
      <c r="P32" s="223"/>
    </row>
    <row r="33" spans="1:16" x14ac:dyDescent="0.2">
      <c r="A33" s="223"/>
      <c r="B33" s="223"/>
      <c r="C33" s="223"/>
      <c r="D33" s="223"/>
      <c r="E33" s="223"/>
      <c r="F33" s="223"/>
      <c r="G33" s="223"/>
      <c r="H33" s="223"/>
      <c r="I33" s="223"/>
      <c r="J33" s="223"/>
      <c r="K33" s="223"/>
      <c r="L33" s="223"/>
      <c r="M33" s="223"/>
      <c r="N33" s="223"/>
      <c r="O33" s="223"/>
      <c r="P33" s="223"/>
    </row>
    <row r="34" spans="1:16" x14ac:dyDescent="0.2">
      <c r="A34" s="223"/>
      <c r="B34" s="223"/>
      <c r="C34" s="223"/>
      <c r="D34" s="223"/>
      <c r="E34" s="223"/>
      <c r="F34" s="223"/>
      <c r="G34" s="223"/>
      <c r="H34" s="223"/>
      <c r="I34" s="223"/>
      <c r="J34" s="223"/>
      <c r="K34" s="223"/>
      <c r="L34" s="223"/>
      <c r="M34" s="223"/>
      <c r="N34" s="223"/>
      <c r="O34" s="223"/>
      <c r="P34" s="223"/>
    </row>
    <row r="35" spans="1:16" x14ac:dyDescent="0.2">
      <c r="A35" s="223"/>
      <c r="B35" s="223"/>
      <c r="C35" s="223"/>
      <c r="D35" s="223"/>
      <c r="E35" s="223"/>
      <c r="F35" s="223"/>
      <c r="G35" s="223"/>
      <c r="H35" s="223"/>
      <c r="I35" s="223"/>
      <c r="J35" s="223"/>
      <c r="K35" s="223"/>
      <c r="L35" s="223"/>
      <c r="M35" s="223"/>
      <c r="N35" s="223"/>
      <c r="O35" s="223"/>
      <c r="P35" s="223"/>
    </row>
    <row r="36" spans="1:16" x14ac:dyDescent="0.2">
      <c r="A36" s="223"/>
      <c r="B36" s="223"/>
      <c r="C36" s="223"/>
      <c r="D36" s="223"/>
      <c r="E36" s="223"/>
      <c r="F36" s="223"/>
      <c r="G36" s="223"/>
      <c r="H36" s="223"/>
      <c r="I36" s="223"/>
      <c r="J36" s="223"/>
      <c r="K36" s="223"/>
      <c r="L36" s="223"/>
      <c r="M36" s="223"/>
      <c r="N36" s="223"/>
      <c r="O36" s="223"/>
      <c r="P36" s="223"/>
    </row>
    <row r="37" spans="1:16" x14ac:dyDescent="0.2">
      <c r="A37" s="223"/>
      <c r="B37" s="223"/>
      <c r="C37" s="223"/>
      <c r="D37" s="223"/>
      <c r="E37" s="223"/>
      <c r="F37" s="223"/>
      <c r="G37" s="223"/>
      <c r="H37" s="223"/>
      <c r="I37" s="223"/>
      <c r="J37" s="223"/>
      <c r="K37" s="223"/>
      <c r="L37" s="223"/>
      <c r="M37" s="223"/>
      <c r="N37" s="223"/>
      <c r="O37" s="223"/>
      <c r="P37" s="223"/>
    </row>
    <row r="38" spans="1:16" x14ac:dyDescent="0.2">
      <c r="A38" s="223"/>
      <c r="B38" s="223"/>
      <c r="C38" s="223"/>
      <c r="D38" s="223"/>
      <c r="E38" s="223"/>
      <c r="F38" s="223"/>
      <c r="G38" s="223"/>
      <c r="H38" s="223"/>
      <c r="I38" s="223"/>
      <c r="J38" s="223"/>
      <c r="K38" s="223"/>
      <c r="L38" s="223"/>
      <c r="M38" s="223"/>
      <c r="N38" s="223"/>
      <c r="O38" s="223"/>
      <c r="P38" s="223"/>
    </row>
    <row r="39" spans="1:16" x14ac:dyDescent="0.2">
      <c r="A39" s="223"/>
      <c r="B39" s="223"/>
      <c r="C39" s="223"/>
      <c r="D39" s="223"/>
      <c r="E39" s="223"/>
      <c r="F39" s="223"/>
      <c r="G39" s="223"/>
      <c r="H39" s="223"/>
      <c r="I39" s="223"/>
      <c r="J39" s="223"/>
      <c r="K39" s="223"/>
      <c r="L39" s="223"/>
      <c r="M39" s="223"/>
      <c r="N39" s="223"/>
      <c r="O39" s="223"/>
      <c r="P39" s="223"/>
    </row>
    <row r="40" spans="1:16" x14ac:dyDescent="0.2">
      <c r="A40" s="223"/>
      <c r="B40" s="223"/>
      <c r="C40" s="223"/>
      <c r="D40" s="223"/>
      <c r="E40" s="223"/>
      <c r="F40" s="223"/>
      <c r="G40" s="223"/>
      <c r="H40" s="223"/>
      <c r="I40" s="223"/>
      <c r="J40" s="223"/>
      <c r="K40" s="223"/>
      <c r="L40" s="223"/>
      <c r="M40" s="223"/>
      <c r="N40" s="223"/>
      <c r="O40" s="223"/>
      <c r="P40" s="223"/>
    </row>
    <row r="41" spans="1:16" x14ac:dyDescent="0.2">
      <c r="A41" s="223"/>
      <c r="B41" s="223"/>
      <c r="C41" s="223"/>
      <c r="D41" s="223"/>
      <c r="E41" s="223"/>
      <c r="F41" s="223"/>
      <c r="G41" s="223"/>
      <c r="H41" s="223"/>
      <c r="I41" s="223"/>
      <c r="J41" s="223"/>
      <c r="K41" s="223"/>
      <c r="L41" s="223"/>
      <c r="M41" s="223"/>
      <c r="N41" s="223"/>
      <c r="O41" s="223"/>
      <c r="P41" s="223"/>
    </row>
    <row r="42" spans="1:16" x14ac:dyDescent="0.2">
      <c r="A42" s="223"/>
      <c r="B42" s="223"/>
      <c r="C42" s="223"/>
      <c r="D42" s="223"/>
      <c r="E42" s="223"/>
      <c r="F42" s="223"/>
      <c r="G42" s="223"/>
      <c r="H42" s="223"/>
      <c r="I42" s="223"/>
      <c r="J42" s="223"/>
      <c r="K42" s="223"/>
      <c r="L42" s="223"/>
      <c r="M42" s="223"/>
      <c r="N42" s="223"/>
      <c r="O42" s="223"/>
      <c r="P42" s="223"/>
    </row>
    <row r="43" spans="1:16" x14ac:dyDescent="0.2">
      <c r="A43" s="223"/>
      <c r="B43" s="223"/>
      <c r="C43" s="223"/>
      <c r="D43" s="223"/>
      <c r="E43" s="223"/>
      <c r="F43" s="223"/>
      <c r="G43" s="223"/>
      <c r="H43" s="223"/>
      <c r="I43" s="223"/>
      <c r="J43" s="223"/>
      <c r="K43" s="223"/>
      <c r="L43" s="223"/>
      <c r="M43" s="223"/>
      <c r="N43" s="223"/>
      <c r="O43" s="223"/>
      <c r="P43" s="223"/>
    </row>
    <row r="44" spans="1:16" x14ac:dyDescent="0.2">
      <c r="A44" s="223"/>
      <c r="B44" s="223"/>
      <c r="C44" s="223"/>
      <c r="D44" s="223"/>
      <c r="E44" s="223"/>
      <c r="F44" s="223"/>
      <c r="G44" s="223"/>
      <c r="H44" s="223"/>
      <c r="I44" s="223"/>
      <c r="J44" s="223"/>
      <c r="K44" s="223"/>
      <c r="L44" s="223"/>
      <c r="M44" s="223"/>
      <c r="N44" s="223"/>
      <c r="O44" s="223"/>
      <c r="P44" s="223"/>
    </row>
    <row r="45" spans="1:16" x14ac:dyDescent="0.2">
      <c r="A45" s="223"/>
      <c r="B45" s="223"/>
      <c r="C45" s="223"/>
      <c r="D45" s="223"/>
      <c r="E45" s="223"/>
      <c r="F45" s="223"/>
      <c r="G45" s="223"/>
      <c r="H45" s="223"/>
      <c r="I45" s="223"/>
      <c r="J45" s="223"/>
      <c r="K45" s="223"/>
      <c r="L45" s="223"/>
      <c r="M45" s="223"/>
      <c r="N45" s="223"/>
      <c r="O45" s="223"/>
      <c r="P45" s="223"/>
    </row>
    <row r="46" spans="1:16" x14ac:dyDescent="0.2">
      <c r="A46" s="223"/>
      <c r="B46" s="223"/>
      <c r="C46" s="223"/>
      <c r="D46" s="223"/>
      <c r="E46" s="223"/>
      <c r="F46" s="223"/>
      <c r="G46" s="223"/>
      <c r="H46" s="223"/>
      <c r="I46" s="223"/>
      <c r="J46" s="223"/>
      <c r="K46" s="223"/>
      <c r="L46" s="223"/>
      <c r="M46" s="223"/>
      <c r="N46" s="223"/>
      <c r="O46" s="223"/>
      <c r="P46" s="223"/>
    </row>
    <row r="47" spans="1:16" x14ac:dyDescent="0.2">
      <c r="A47" s="223"/>
      <c r="B47" s="223"/>
      <c r="C47" s="223"/>
      <c r="D47" s="223"/>
      <c r="E47" s="223"/>
      <c r="F47" s="223"/>
      <c r="G47" s="223"/>
      <c r="H47" s="223"/>
      <c r="I47" s="223"/>
      <c r="J47" s="223"/>
      <c r="K47" s="223"/>
      <c r="L47" s="223"/>
      <c r="M47" s="223"/>
      <c r="N47" s="223"/>
      <c r="O47" s="223"/>
      <c r="P47" s="223"/>
    </row>
    <row r="48" spans="1:16" x14ac:dyDescent="0.2">
      <c r="A48" s="223"/>
      <c r="B48" s="223"/>
      <c r="C48" s="223"/>
      <c r="D48" s="223"/>
      <c r="E48" s="223"/>
      <c r="F48" s="223"/>
      <c r="G48" s="223"/>
      <c r="H48" s="223"/>
      <c r="I48" s="223"/>
      <c r="J48" s="223"/>
      <c r="K48" s="223"/>
      <c r="L48" s="223"/>
      <c r="M48" s="223"/>
      <c r="N48" s="223"/>
      <c r="O48" s="223"/>
      <c r="P48" s="223"/>
    </row>
    <row r="49" spans="1:16" x14ac:dyDescent="0.2">
      <c r="A49" s="223"/>
      <c r="B49" s="223"/>
      <c r="C49" s="223"/>
      <c r="D49" s="223"/>
      <c r="E49" s="223"/>
      <c r="F49" s="223"/>
      <c r="G49" s="223"/>
      <c r="H49" s="223"/>
      <c r="I49" s="223"/>
      <c r="J49" s="223"/>
      <c r="K49" s="223"/>
      <c r="L49" s="223"/>
      <c r="M49" s="223"/>
      <c r="N49" s="223"/>
      <c r="O49" s="223"/>
      <c r="P49" s="223"/>
    </row>
    <row r="50" spans="1:16" x14ac:dyDescent="0.2">
      <c r="A50" s="223"/>
      <c r="B50" s="223"/>
      <c r="C50" s="223"/>
      <c r="D50" s="223"/>
      <c r="E50" s="223"/>
      <c r="F50" s="223"/>
      <c r="G50" s="223"/>
      <c r="H50" s="223"/>
      <c r="I50" s="223"/>
      <c r="J50" s="223"/>
      <c r="K50" s="223"/>
      <c r="L50" s="223"/>
      <c r="M50" s="223"/>
      <c r="N50" s="223"/>
      <c r="O50" s="223"/>
      <c r="P50" s="223"/>
    </row>
    <row r="51" spans="1:16" x14ac:dyDescent="0.2">
      <c r="A51" s="223"/>
      <c r="B51" s="223"/>
      <c r="C51" s="223"/>
      <c r="D51" s="223"/>
      <c r="E51" s="223"/>
      <c r="F51" s="223"/>
      <c r="G51" s="223"/>
      <c r="H51" s="223"/>
      <c r="I51" s="223"/>
      <c r="J51" s="223"/>
      <c r="K51" s="223"/>
      <c r="L51" s="223"/>
      <c r="M51" s="223"/>
      <c r="N51" s="223"/>
      <c r="O51" s="223"/>
      <c r="P51" s="223"/>
    </row>
    <row r="52" spans="1:16" x14ac:dyDescent="0.2">
      <c r="A52" s="223"/>
      <c r="B52" s="223"/>
      <c r="C52" s="223"/>
      <c r="D52" s="223"/>
      <c r="E52" s="223"/>
      <c r="F52" s="223"/>
      <c r="G52" s="223"/>
      <c r="H52" s="223"/>
      <c r="I52" s="223"/>
      <c r="J52" s="223"/>
      <c r="K52" s="223"/>
      <c r="L52" s="223"/>
      <c r="M52" s="223"/>
      <c r="N52" s="223"/>
      <c r="O52" s="223"/>
      <c r="P52" s="223"/>
    </row>
    <row r="53" spans="1:16" x14ac:dyDescent="0.2">
      <c r="A53" s="223"/>
      <c r="B53" s="223"/>
      <c r="C53" s="223"/>
      <c r="D53" s="223"/>
      <c r="E53" s="223"/>
      <c r="F53" s="223"/>
      <c r="G53" s="223"/>
      <c r="H53" s="223"/>
      <c r="I53" s="223"/>
      <c r="J53" s="223"/>
      <c r="K53" s="223"/>
      <c r="L53" s="223"/>
      <c r="M53" s="223"/>
      <c r="N53" s="223"/>
      <c r="O53" s="223"/>
      <c r="P53" s="223"/>
    </row>
    <row r="54" spans="1:16" x14ac:dyDescent="0.2">
      <c r="A54" s="223"/>
      <c r="B54" s="223"/>
      <c r="C54" s="223"/>
      <c r="D54" s="223"/>
      <c r="E54" s="223"/>
      <c r="F54" s="223"/>
      <c r="G54" s="223"/>
      <c r="H54" s="223"/>
      <c r="I54" s="223"/>
      <c r="J54" s="223"/>
      <c r="K54" s="223"/>
      <c r="L54" s="223"/>
      <c r="M54" s="223"/>
      <c r="N54" s="223"/>
      <c r="O54" s="223"/>
      <c r="P54" s="223"/>
    </row>
    <row r="55" spans="1:16" x14ac:dyDescent="0.2">
      <c r="A55" s="223"/>
      <c r="B55" s="223"/>
      <c r="C55" s="223"/>
      <c r="D55" s="223"/>
      <c r="E55" s="223"/>
      <c r="F55" s="223"/>
      <c r="G55" s="223"/>
      <c r="H55" s="223"/>
      <c r="I55" s="223"/>
      <c r="J55" s="223"/>
      <c r="K55" s="223"/>
      <c r="L55" s="223"/>
      <c r="M55" s="223"/>
      <c r="N55" s="223"/>
      <c r="O55" s="223"/>
      <c r="P55" s="223"/>
    </row>
    <row r="56" spans="1:16" x14ac:dyDescent="0.2">
      <c r="A56" s="223"/>
      <c r="B56" s="223"/>
      <c r="C56" s="223"/>
      <c r="D56" s="223"/>
      <c r="E56" s="223"/>
      <c r="F56" s="223"/>
      <c r="G56" s="223"/>
      <c r="H56" s="223"/>
      <c r="I56" s="223"/>
      <c r="J56" s="223"/>
      <c r="K56" s="223"/>
      <c r="L56" s="223"/>
      <c r="M56" s="223"/>
      <c r="N56" s="223"/>
      <c r="O56" s="223"/>
      <c r="P56" s="223"/>
    </row>
    <row r="57" spans="1:16" x14ac:dyDescent="0.2">
      <c r="A57" s="223"/>
      <c r="B57" s="223"/>
      <c r="C57" s="223"/>
      <c r="D57" s="223"/>
      <c r="E57" s="223"/>
      <c r="F57" s="223"/>
      <c r="G57" s="223"/>
      <c r="H57" s="223"/>
      <c r="I57" s="223"/>
      <c r="J57" s="223"/>
      <c r="K57" s="223"/>
      <c r="L57" s="223"/>
      <c r="M57" s="223"/>
      <c r="N57" s="223"/>
      <c r="O57" s="223"/>
      <c r="P57" s="223"/>
    </row>
    <row r="58" spans="1:16" x14ac:dyDescent="0.2">
      <c r="A58" s="223"/>
      <c r="B58" s="223"/>
      <c r="C58" s="223"/>
      <c r="D58" s="223"/>
      <c r="E58" s="223"/>
      <c r="F58" s="223"/>
      <c r="G58" s="223"/>
      <c r="H58" s="223"/>
      <c r="I58" s="223"/>
      <c r="J58" s="223"/>
      <c r="K58" s="223"/>
      <c r="L58" s="223"/>
      <c r="M58" s="223"/>
      <c r="N58" s="223"/>
      <c r="O58" s="223"/>
      <c r="P58" s="223"/>
    </row>
    <row r="59" spans="1:16" x14ac:dyDescent="0.2">
      <c r="A59" s="223"/>
      <c r="B59" s="223"/>
      <c r="C59" s="223"/>
      <c r="D59" s="223"/>
      <c r="E59" s="223"/>
      <c r="F59" s="223"/>
      <c r="G59" s="223"/>
      <c r="H59" s="223"/>
      <c r="I59" s="223"/>
      <c r="J59" s="223"/>
      <c r="K59" s="223"/>
      <c r="L59" s="223"/>
      <c r="M59" s="223"/>
      <c r="N59" s="223"/>
      <c r="O59" s="223"/>
      <c r="P59" s="223"/>
    </row>
    <row r="60" spans="1:16" x14ac:dyDescent="0.2">
      <c r="A60" s="223"/>
      <c r="B60" s="223"/>
      <c r="C60" s="223"/>
      <c r="D60" s="223"/>
      <c r="E60" s="223"/>
      <c r="F60" s="223"/>
      <c r="G60" s="223"/>
      <c r="H60" s="223"/>
      <c r="I60" s="223"/>
      <c r="J60" s="223"/>
      <c r="K60" s="223"/>
      <c r="L60" s="223"/>
      <c r="M60" s="223"/>
      <c r="N60" s="223"/>
      <c r="O60" s="223"/>
      <c r="P60" s="223"/>
    </row>
    <row r="61" spans="1:16" x14ac:dyDescent="0.2">
      <c r="A61" s="223"/>
      <c r="B61" s="223"/>
      <c r="C61" s="223"/>
      <c r="D61" s="223"/>
      <c r="E61" s="223"/>
      <c r="F61" s="223"/>
      <c r="G61" s="223"/>
      <c r="H61" s="223"/>
      <c r="I61" s="223"/>
      <c r="J61" s="223"/>
      <c r="K61" s="223"/>
      <c r="L61" s="223"/>
      <c r="M61" s="223"/>
      <c r="N61" s="223"/>
      <c r="O61" s="223"/>
      <c r="P61" s="223"/>
    </row>
    <row r="62" spans="1:16" x14ac:dyDescent="0.2">
      <c r="A62" s="223"/>
      <c r="B62" s="223"/>
      <c r="C62" s="223"/>
      <c r="D62" s="223"/>
      <c r="E62" s="223"/>
      <c r="F62" s="223"/>
      <c r="G62" s="223"/>
      <c r="H62" s="223"/>
      <c r="I62" s="223"/>
      <c r="J62" s="223"/>
      <c r="K62" s="223"/>
      <c r="L62" s="223"/>
      <c r="M62" s="223"/>
      <c r="N62" s="223"/>
      <c r="O62" s="223"/>
      <c r="P62" s="223"/>
    </row>
    <row r="63" spans="1:16" x14ac:dyDescent="0.2">
      <c r="A63" s="223"/>
      <c r="B63" s="223"/>
      <c r="C63" s="223"/>
      <c r="D63" s="223"/>
      <c r="E63" s="223"/>
      <c r="F63" s="223"/>
      <c r="G63" s="223"/>
      <c r="H63" s="223"/>
      <c r="I63" s="223"/>
      <c r="J63" s="223"/>
      <c r="K63" s="223"/>
      <c r="L63" s="223"/>
      <c r="M63" s="223"/>
      <c r="N63" s="223"/>
      <c r="O63" s="223"/>
      <c r="P63" s="223"/>
    </row>
    <row r="64" spans="1:16" x14ac:dyDescent="0.2">
      <c r="A64" s="223"/>
      <c r="B64" s="223"/>
      <c r="C64" s="223"/>
      <c r="D64" s="223"/>
      <c r="E64" s="223"/>
      <c r="F64" s="223"/>
      <c r="G64" s="223"/>
      <c r="H64" s="223"/>
      <c r="I64" s="223"/>
      <c r="J64" s="223"/>
      <c r="K64" s="223"/>
      <c r="L64" s="223"/>
      <c r="M64" s="223"/>
      <c r="N64" s="223"/>
      <c r="O64" s="223"/>
      <c r="P64" s="223"/>
    </row>
    <row r="65" spans="1:16" x14ac:dyDescent="0.2">
      <c r="A65" s="223"/>
      <c r="B65" s="223"/>
      <c r="C65" s="223"/>
      <c r="D65" s="223"/>
      <c r="E65" s="223"/>
      <c r="F65" s="223"/>
      <c r="G65" s="223"/>
      <c r="H65" s="223"/>
      <c r="I65" s="223"/>
      <c r="J65" s="223"/>
      <c r="K65" s="223"/>
      <c r="L65" s="223"/>
      <c r="M65" s="223"/>
      <c r="N65" s="223"/>
      <c r="O65" s="223"/>
      <c r="P65" s="223"/>
    </row>
    <row r="66" spans="1:16" x14ac:dyDescent="0.2">
      <c r="A66" s="223"/>
      <c r="B66" s="223"/>
      <c r="C66" s="223"/>
      <c r="D66" s="223"/>
      <c r="E66" s="223"/>
      <c r="F66" s="223"/>
      <c r="G66" s="223"/>
      <c r="H66" s="223"/>
      <c r="I66" s="223"/>
      <c r="J66" s="223"/>
      <c r="K66" s="223"/>
      <c r="L66" s="223"/>
      <c r="M66" s="223"/>
      <c r="N66" s="223"/>
      <c r="O66" s="223"/>
      <c r="P66" s="223"/>
    </row>
    <row r="67" spans="1:16" x14ac:dyDescent="0.2">
      <c r="A67" s="223"/>
      <c r="B67" s="223"/>
      <c r="C67" s="223"/>
      <c r="D67" s="223"/>
      <c r="E67" s="223"/>
      <c r="F67" s="223"/>
      <c r="G67" s="223"/>
      <c r="H67" s="223"/>
      <c r="I67" s="223"/>
      <c r="J67" s="223"/>
      <c r="K67" s="223"/>
      <c r="L67" s="223"/>
      <c r="M67" s="223"/>
      <c r="N67" s="223"/>
      <c r="O67" s="223"/>
      <c r="P67" s="223"/>
    </row>
    <row r="68" spans="1:16" x14ac:dyDescent="0.2">
      <c r="A68" s="223"/>
      <c r="B68" s="223"/>
      <c r="C68" s="223"/>
      <c r="D68" s="223"/>
      <c r="E68" s="223"/>
      <c r="F68" s="223"/>
      <c r="G68" s="223"/>
      <c r="H68" s="223"/>
      <c r="I68" s="223"/>
      <c r="J68" s="223"/>
      <c r="K68" s="223"/>
      <c r="L68" s="223"/>
      <c r="M68" s="223"/>
      <c r="N68" s="223"/>
      <c r="O68" s="223"/>
      <c r="P68" s="223"/>
    </row>
    <row r="69" spans="1:16" x14ac:dyDescent="0.2">
      <c r="A69" s="223"/>
      <c r="B69" s="223"/>
      <c r="C69" s="223"/>
      <c r="D69" s="223"/>
      <c r="E69" s="223"/>
      <c r="F69" s="223"/>
      <c r="G69" s="223"/>
      <c r="H69" s="223"/>
      <c r="I69" s="223"/>
      <c r="J69" s="223"/>
      <c r="K69" s="223"/>
      <c r="L69" s="223"/>
      <c r="M69" s="223"/>
      <c r="N69" s="223"/>
      <c r="O69" s="223"/>
      <c r="P69" s="223"/>
    </row>
    <row r="70" spans="1:16" x14ac:dyDescent="0.2">
      <c r="A70" s="223"/>
      <c r="B70" s="223"/>
      <c r="C70" s="223"/>
      <c r="D70" s="223"/>
      <c r="E70" s="223"/>
      <c r="F70" s="223"/>
      <c r="G70" s="223"/>
      <c r="H70" s="223"/>
      <c r="I70" s="223"/>
      <c r="J70" s="223"/>
      <c r="K70" s="223"/>
      <c r="L70" s="223"/>
      <c r="M70" s="223"/>
      <c r="N70" s="223"/>
      <c r="O70" s="223"/>
      <c r="P70" s="223"/>
    </row>
    <row r="71" spans="1:16" x14ac:dyDescent="0.2">
      <c r="A71" s="223"/>
      <c r="B71" s="223"/>
      <c r="C71" s="223"/>
      <c r="D71" s="223"/>
      <c r="E71" s="223"/>
      <c r="F71" s="223"/>
      <c r="G71" s="223"/>
      <c r="H71" s="223"/>
      <c r="I71" s="223"/>
      <c r="J71" s="223"/>
      <c r="K71" s="223"/>
      <c r="L71" s="223"/>
      <c r="M71" s="223"/>
      <c r="N71" s="223"/>
      <c r="O71" s="223"/>
      <c r="P71" s="223"/>
    </row>
    <row r="72" spans="1:16" x14ac:dyDescent="0.2">
      <c r="A72" s="223"/>
      <c r="B72" s="223"/>
      <c r="C72" s="223"/>
      <c r="D72" s="223"/>
      <c r="E72" s="223"/>
      <c r="F72" s="223"/>
      <c r="G72" s="223"/>
      <c r="H72" s="223"/>
      <c r="I72" s="223"/>
      <c r="J72" s="223"/>
      <c r="K72" s="223"/>
      <c r="L72" s="223"/>
      <c r="M72" s="223"/>
      <c r="N72" s="223"/>
      <c r="O72" s="223"/>
      <c r="P72" s="223"/>
    </row>
    <row r="73" spans="1:16" x14ac:dyDescent="0.2">
      <c r="A73" s="223"/>
      <c r="B73" s="223"/>
      <c r="C73" s="223"/>
      <c r="D73" s="223"/>
      <c r="E73" s="223"/>
      <c r="F73" s="223"/>
      <c r="G73" s="223"/>
      <c r="H73" s="223"/>
      <c r="I73" s="223"/>
      <c r="J73" s="223"/>
      <c r="K73" s="223"/>
      <c r="L73" s="223"/>
      <c r="M73" s="223"/>
      <c r="N73" s="223"/>
      <c r="O73" s="223"/>
      <c r="P73" s="223"/>
    </row>
    <row r="74" spans="1:16" x14ac:dyDescent="0.2">
      <c r="A74" s="223"/>
      <c r="B74" s="223"/>
      <c r="C74" s="223"/>
      <c r="D74" s="223"/>
      <c r="E74" s="223"/>
      <c r="F74" s="223"/>
      <c r="G74" s="223"/>
      <c r="H74" s="223"/>
      <c r="I74" s="223"/>
      <c r="J74" s="223"/>
      <c r="K74" s="223"/>
      <c r="L74" s="223"/>
      <c r="M74" s="223"/>
      <c r="N74" s="223"/>
      <c r="O74" s="223"/>
      <c r="P74" s="223"/>
    </row>
    <row r="75" spans="1:16" x14ac:dyDescent="0.2">
      <c r="A75" s="223"/>
      <c r="B75" s="223"/>
      <c r="C75" s="223"/>
      <c r="D75" s="223"/>
      <c r="E75" s="223"/>
      <c r="F75" s="223"/>
      <c r="G75" s="223"/>
      <c r="H75" s="223"/>
      <c r="I75" s="223"/>
      <c r="J75" s="223"/>
      <c r="K75" s="223"/>
      <c r="L75" s="223"/>
      <c r="M75" s="223"/>
      <c r="N75" s="223"/>
      <c r="O75" s="223"/>
      <c r="P75" s="223"/>
    </row>
    <row r="76" spans="1:16" x14ac:dyDescent="0.2">
      <c r="A76" s="223"/>
      <c r="B76" s="223"/>
      <c r="C76" s="223"/>
      <c r="D76" s="223"/>
      <c r="E76" s="223"/>
      <c r="F76" s="223"/>
      <c r="G76" s="223"/>
      <c r="H76" s="223"/>
      <c r="I76" s="223"/>
      <c r="J76" s="223"/>
      <c r="K76" s="223"/>
      <c r="L76" s="223"/>
      <c r="M76" s="223"/>
      <c r="N76" s="223"/>
      <c r="O76" s="223"/>
      <c r="P76" s="223"/>
    </row>
    <row r="77" spans="1:16" x14ac:dyDescent="0.2">
      <c r="A77" s="223"/>
      <c r="B77" s="223"/>
      <c r="C77" s="223"/>
      <c r="D77" s="223"/>
      <c r="E77" s="223"/>
      <c r="F77" s="223"/>
      <c r="G77" s="223"/>
      <c r="H77" s="223"/>
      <c r="I77" s="223"/>
      <c r="J77" s="223"/>
      <c r="K77" s="223"/>
      <c r="L77" s="223"/>
      <c r="M77" s="223"/>
      <c r="N77" s="223"/>
      <c r="O77" s="223"/>
      <c r="P77" s="223"/>
    </row>
    <row r="78" spans="1:16" x14ac:dyDescent="0.2">
      <c r="A78" s="223"/>
      <c r="B78" s="223"/>
      <c r="C78" s="223"/>
      <c r="D78" s="223"/>
      <c r="E78" s="223"/>
      <c r="F78" s="223"/>
      <c r="G78" s="223"/>
      <c r="H78" s="223"/>
      <c r="I78" s="223"/>
      <c r="J78" s="223"/>
      <c r="K78" s="223"/>
      <c r="L78" s="223"/>
      <c r="M78" s="223"/>
      <c r="N78" s="223"/>
      <c r="O78" s="223"/>
      <c r="P78" s="223"/>
    </row>
    <row r="79" spans="1:16" x14ac:dyDescent="0.2">
      <c r="A79" s="223"/>
      <c r="B79" s="223"/>
      <c r="C79" s="223"/>
      <c r="D79" s="223"/>
      <c r="E79" s="223"/>
      <c r="F79" s="223"/>
      <c r="G79" s="223"/>
      <c r="H79" s="223"/>
      <c r="I79" s="223"/>
      <c r="J79" s="223"/>
      <c r="K79" s="223"/>
      <c r="L79" s="223"/>
      <c r="M79" s="223"/>
      <c r="N79" s="223"/>
      <c r="O79" s="223"/>
      <c r="P79" s="223"/>
    </row>
    <row r="80" spans="1:16" x14ac:dyDescent="0.2">
      <c r="A80" s="223"/>
      <c r="B80" s="223"/>
      <c r="C80" s="223"/>
      <c r="D80" s="223"/>
      <c r="E80" s="223"/>
      <c r="F80" s="223"/>
      <c r="G80" s="223"/>
      <c r="H80" s="223"/>
      <c r="I80" s="223"/>
      <c r="J80" s="223"/>
      <c r="K80" s="223"/>
      <c r="L80" s="223"/>
      <c r="M80" s="223"/>
      <c r="N80" s="223"/>
      <c r="O80" s="223"/>
      <c r="P80" s="223"/>
    </row>
    <row r="81" spans="1:16" x14ac:dyDescent="0.2">
      <c r="A81" s="223"/>
      <c r="B81" s="223"/>
      <c r="C81" s="223"/>
      <c r="D81" s="223"/>
      <c r="E81" s="223"/>
      <c r="F81" s="223"/>
      <c r="G81" s="223"/>
      <c r="H81" s="223"/>
      <c r="I81" s="223"/>
      <c r="J81" s="223"/>
      <c r="K81" s="223"/>
      <c r="L81" s="223"/>
      <c r="M81" s="223"/>
      <c r="N81" s="223"/>
      <c r="O81" s="223"/>
      <c r="P81" s="223"/>
    </row>
    <row r="82" spans="1:16" x14ac:dyDescent="0.2">
      <c r="A82" s="223"/>
      <c r="B82" s="223"/>
      <c r="C82" s="223"/>
      <c r="D82" s="223"/>
      <c r="E82" s="223"/>
      <c r="F82" s="223"/>
      <c r="G82" s="223"/>
      <c r="H82" s="223"/>
      <c r="I82" s="223"/>
      <c r="J82" s="223"/>
      <c r="K82" s="223"/>
      <c r="L82" s="223"/>
      <c r="M82" s="223"/>
      <c r="N82" s="223"/>
      <c r="O82" s="223"/>
      <c r="P82" s="223"/>
    </row>
    <row r="83" spans="1:16" x14ac:dyDescent="0.2">
      <c r="A83" s="223"/>
      <c r="B83" s="223"/>
      <c r="C83" s="223"/>
      <c r="D83" s="223"/>
      <c r="E83" s="223"/>
      <c r="F83" s="223"/>
      <c r="G83" s="223"/>
      <c r="H83" s="223"/>
      <c r="I83" s="223"/>
      <c r="J83" s="223"/>
      <c r="K83" s="223"/>
      <c r="L83" s="223"/>
      <c r="M83" s="223"/>
      <c r="N83" s="223"/>
      <c r="O83" s="223"/>
      <c r="P83" s="223"/>
    </row>
    <row r="84" spans="1:16" x14ac:dyDescent="0.2">
      <c r="A84" s="223"/>
      <c r="B84" s="223"/>
      <c r="C84" s="223"/>
      <c r="D84" s="223"/>
      <c r="E84" s="223"/>
      <c r="F84" s="223"/>
      <c r="G84" s="223"/>
      <c r="H84" s="223"/>
      <c r="I84" s="223"/>
      <c r="J84" s="223"/>
      <c r="K84" s="223"/>
      <c r="L84" s="223"/>
      <c r="M84" s="223"/>
      <c r="N84" s="223"/>
      <c r="O84" s="223"/>
      <c r="P84" s="223"/>
    </row>
    <row r="85" spans="1:16" x14ac:dyDescent="0.2">
      <c r="A85" s="223"/>
      <c r="B85" s="223"/>
      <c r="C85" s="223"/>
      <c r="D85" s="223"/>
      <c r="E85" s="223"/>
      <c r="F85" s="223"/>
      <c r="G85" s="223"/>
      <c r="H85" s="223"/>
      <c r="I85" s="223"/>
      <c r="J85" s="223"/>
      <c r="K85" s="223"/>
      <c r="L85" s="223"/>
      <c r="M85" s="223"/>
      <c r="N85" s="223"/>
      <c r="O85" s="223"/>
      <c r="P85" s="223"/>
    </row>
    <row r="86" spans="1:16" x14ac:dyDescent="0.2">
      <c r="A86" s="223"/>
      <c r="B86" s="223"/>
      <c r="C86" s="223"/>
      <c r="D86" s="223"/>
      <c r="E86" s="223"/>
      <c r="F86" s="223"/>
      <c r="G86" s="223"/>
      <c r="H86" s="223"/>
      <c r="I86" s="223"/>
      <c r="J86" s="223"/>
      <c r="K86" s="223"/>
      <c r="L86" s="223"/>
      <c r="M86" s="223"/>
      <c r="N86" s="223"/>
      <c r="O86" s="223"/>
      <c r="P86" s="223"/>
    </row>
    <row r="87" spans="1:16" x14ac:dyDescent="0.2">
      <c r="A87" s="223"/>
      <c r="B87" s="223"/>
      <c r="C87" s="223"/>
      <c r="D87" s="223"/>
      <c r="E87" s="223"/>
      <c r="F87" s="223"/>
      <c r="G87" s="223"/>
      <c r="H87" s="223"/>
      <c r="I87" s="223"/>
      <c r="J87" s="223"/>
      <c r="K87" s="223"/>
      <c r="L87" s="223"/>
      <c r="M87" s="223"/>
      <c r="N87" s="223"/>
      <c r="O87" s="223"/>
      <c r="P87" s="223"/>
    </row>
    <row r="88" spans="1:16" x14ac:dyDescent="0.2">
      <c r="A88" s="223"/>
      <c r="B88" s="223"/>
      <c r="C88" s="223"/>
      <c r="D88" s="223"/>
      <c r="E88" s="223"/>
      <c r="F88" s="223"/>
      <c r="G88" s="223"/>
      <c r="H88" s="223"/>
      <c r="I88" s="223"/>
      <c r="J88" s="223"/>
      <c r="K88" s="223"/>
      <c r="L88" s="223"/>
      <c r="M88" s="223"/>
      <c r="N88" s="223"/>
      <c r="O88" s="223"/>
      <c r="P88" s="223"/>
    </row>
    <row r="89" spans="1:16" x14ac:dyDescent="0.2">
      <c r="A89" s="223"/>
      <c r="B89" s="223"/>
      <c r="C89" s="223"/>
      <c r="D89" s="223"/>
      <c r="E89" s="223"/>
      <c r="F89" s="223"/>
      <c r="G89" s="223"/>
      <c r="H89" s="223"/>
      <c r="I89" s="223"/>
      <c r="J89" s="223"/>
      <c r="K89" s="223"/>
      <c r="L89" s="223"/>
      <c r="M89" s="223"/>
      <c r="N89" s="223"/>
      <c r="O89" s="223"/>
      <c r="P89" s="223"/>
    </row>
    <row r="90" spans="1:16" x14ac:dyDescent="0.2">
      <c r="A90" s="223"/>
      <c r="B90" s="223"/>
      <c r="C90" s="223"/>
      <c r="D90" s="223"/>
      <c r="E90" s="223"/>
      <c r="F90" s="223"/>
      <c r="G90" s="223"/>
      <c r="H90" s="223"/>
      <c r="I90" s="223"/>
      <c r="J90" s="223"/>
      <c r="K90" s="223"/>
      <c r="L90" s="223"/>
      <c r="M90" s="223"/>
      <c r="N90" s="223"/>
      <c r="O90" s="223"/>
      <c r="P90" s="223"/>
    </row>
    <row r="91" spans="1:16" x14ac:dyDescent="0.2">
      <c r="A91" s="223"/>
      <c r="B91" s="223"/>
      <c r="C91" s="223"/>
      <c r="D91" s="223"/>
      <c r="E91" s="223"/>
      <c r="F91" s="223"/>
      <c r="G91" s="223"/>
      <c r="H91" s="223"/>
      <c r="I91" s="223"/>
      <c r="J91" s="223"/>
      <c r="K91" s="223"/>
      <c r="L91" s="223"/>
      <c r="M91" s="223"/>
      <c r="N91" s="223"/>
      <c r="O91" s="223"/>
      <c r="P91" s="223"/>
    </row>
    <row r="92" spans="1:16" x14ac:dyDescent="0.2">
      <c r="A92" s="223"/>
      <c r="B92" s="223"/>
      <c r="C92" s="223"/>
      <c r="D92" s="223"/>
      <c r="E92" s="223"/>
      <c r="F92" s="223"/>
      <c r="G92" s="223"/>
      <c r="H92" s="223"/>
      <c r="I92" s="223"/>
      <c r="J92" s="223"/>
      <c r="K92" s="223"/>
      <c r="L92" s="223"/>
      <c r="M92" s="223"/>
      <c r="N92" s="223"/>
      <c r="O92" s="223"/>
      <c r="P92" s="223"/>
    </row>
    <row r="93" spans="1:16" x14ac:dyDescent="0.2">
      <c r="A93" s="223"/>
      <c r="B93" s="223"/>
      <c r="C93" s="223"/>
      <c r="D93" s="223"/>
      <c r="E93" s="223"/>
      <c r="F93" s="223"/>
      <c r="G93" s="223"/>
      <c r="H93" s="223"/>
      <c r="I93" s="223"/>
      <c r="J93" s="223"/>
      <c r="K93" s="223"/>
      <c r="L93" s="223"/>
      <c r="M93" s="223"/>
      <c r="N93" s="223"/>
      <c r="O93" s="223"/>
      <c r="P93" s="223"/>
    </row>
    <row r="94" spans="1:16" x14ac:dyDescent="0.2">
      <c r="A94" s="223"/>
      <c r="B94" s="223"/>
      <c r="C94" s="223"/>
      <c r="D94" s="223"/>
      <c r="E94" s="223"/>
      <c r="F94" s="223"/>
      <c r="G94" s="223"/>
      <c r="H94" s="223"/>
      <c r="I94" s="223"/>
      <c r="J94" s="223"/>
      <c r="K94" s="223"/>
      <c r="L94" s="223"/>
      <c r="M94" s="223"/>
      <c r="N94" s="223"/>
      <c r="O94" s="223"/>
      <c r="P94" s="223"/>
    </row>
    <row r="95" spans="1:16" x14ac:dyDescent="0.2">
      <c r="A95" s="223"/>
      <c r="B95" s="223"/>
      <c r="C95" s="223"/>
      <c r="D95" s="223"/>
      <c r="E95" s="223"/>
      <c r="F95" s="223"/>
      <c r="G95" s="223"/>
      <c r="H95" s="223"/>
      <c r="I95" s="223"/>
      <c r="J95" s="223"/>
      <c r="K95" s="223"/>
      <c r="L95" s="223"/>
      <c r="M95" s="223"/>
      <c r="N95" s="223"/>
      <c r="O95" s="223"/>
      <c r="P95" s="223"/>
    </row>
    <row r="96" spans="1:16" x14ac:dyDescent="0.2">
      <c r="A96" s="223"/>
      <c r="B96" s="223"/>
      <c r="C96" s="223"/>
      <c r="D96" s="223"/>
      <c r="E96" s="223"/>
      <c r="F96" s="223"/>
      <c r="G96" s="223"/>
      <c r="H96" s="223"/>
      <c r="I96" s="223"/>
      <c r="J96" s="223"/>
      <c r="K96" s="223"/>
      <c r="L96" s="223"/>
      <c r="M96" s="223"/>
      <c r="N96" s="223"/>
      <c r="O96" s="223"/>
      <c r="P96" s="223"/>
    </row>
    <row r="97" spans="1:16" x14ac:dyDescent="0.2">
      <c r="A97" s="223"/>
      <c r="B97" s="223"/>
      <c r="C97" s="223"/>
      <c r="D97" s="223"/>
      <c r="E97" s="223"/>
      <c r="F97" s="223"/>
      <c r="G97" s="223"/>
      <c r="H97" s="223"/>
      <c r="I97" s="223"/>
      <c r="J97" s="223"/>
      <c r="K97" s="223"/>
      <c r="L97" s="223"/>
      <c r="M97" s="223"/>
      <c r="N97" s="223"/>
      <c r="O97" s="223"/>
      <c r="P97" s="223"/>
    </row>
    <row r="98" spans="1:16" x14ac:dyDescent="0.2">
      <c r="A98" s="223"/>
      <c r="B98" s="223"/>
      <c r="C98" s="223"/>
      <c r="D98" s="223"/>
      <c r="E98" s="223"/>
      <c r="F98" s="223"/>
      <c r="G98" s="223"/>
      <c r="H98" s="223"/>
      <c r="I98" s="223"/>
      <c r="J98" s="223"/>
      <c r="K98" s="223"/>
      <c r="L98" s="223"/>
      <c r="M98" s="223"/>
      <c r="N98" s="223"/>
      <c r="O98" s="223"/>
      <c r="P98" s="223"/>
    </row>
    <row r="99" spans="1:16" x14ac:dyDescent="0.2">
      <c r="A99" s="223"/>
      <c r="B99" s="223"/>
      <c r="C99" s="223"/>
      <c r="D99" s="223"/>
      <c r="E99" s="223"/>
      <c r="F99" s="223"/>
      <c r="G99" s="223"/>
      <c r="H99" s="223"/>
      <c r="I99" s="223"/>
      <c r="J99" s="223"/>
      <c r="K99" s="223"/>
      <c r="L99" s="223"/>
      <c r="M99" s="223"/>
      <c r="N99" s="223"/>
      <c r="O99" s="223"/>
      <c r="P99" s="223"/>
    </row>
    <row r="100" spans="1:16" x14ac:dyDescent="0.2">
      <c r="A100" s="223"/>
      <c r="B100" s="223"/>
      <c r="C100" s="223"/>
      <c r="D100" s="223"/>
      <c r="E100" s="223"/>
      <c r="F100" s="223"/>
      <c r="G100" s="223"/>
      <c r="H100" s="223"/>
      <c r="I100" s="223"/>
      <c r="J100" s="223"/>
      <c r="K100" s="223"/>
      <c r="L100" s="223"/>
      <c r="M100" s="223"/>
      <c r="N100" s="223"/>
      <c r="O100" s="223"/>
      <c r="P100" s="223"/>
    </row>
    <row r="101" spans="1:16" x14ac:dyDescent="0.2">
      <c r="A101" s="223"/>
      <c r="B101" s="223"/>
      <c r="C101" s="223"/>
      <c r="D101" s="223"/>
      <c r="E101" s="223"/>
      <c r="F101" s="223"/>
      <c r="G101" s="223"/>
      <c r="H101" s="223"/>
      <c r="I101" s="223"/>
      <c r="J101" s="223"/>
      <c r="K101" s="223"/>
      <c r="L101" s="223"/>
      <c r="M101" s="223"/>
      <c r="N101" s="223"/>
      <c r="O101" s="223"/>
      <c r="P101" s="223"/>
    </row>
    <row r="102" spans="1:16" x14ac:dyDescent="0.2">
      <c r="A102" s="223"/>
      <c r="B102" s="223"/>
      <c r="C102" s="223"/>
      <c r="D102" s="223"/>
      <c r="E102" s="223"/>
      <c r="F102" s="223"/>
      <c r="G102" s="223"/>
      <c r="H102" s="223"/>
      <c r="I102" s="223"/>
      <c r="J102" s="223"/>
      <c r="K102" s="223"/>
      <c r="L102" s="223"/>
      <c r="M102" s="223"/>
      <c r="N102" s="223"/>
      <c r="O102" s="223"/>
      <c r="P102" s="223"/>
    </row>
    <row r="103" spans="1:16" x14ac:dyDescent="0.2">
      <c r="A103" s="223"/>
      <c r="B103" s="223"/>
      <c r="C103" s="223"/>
      <c r="D103" s="223"/>
      <c r="E103" s="223"/>
      <c r="F103" s="223"/>
      <c r="G103" s="223"/>
      <c r="H103" s="223"/>
      <c r="I103" s="223"/>
      <c r="J103" s="223"/>
      <c r="K103" s="223"/>
      <c r="L103" s="223"/>
      <c r="M103" s="223"/>
      <c r="N103" s="223"/>
      <c r="O103" s="223"/>
      <c r="P103" s="223"/>
    </row>
    <row r="104" spans="1:16" x14ac:dyDescent="0.2">
      <c r="A104" s="223"/>
      <c r="B104" s="223"/>
      <c r="C104" s="223"/>
      <c r="D104" s="223"/>
      <c r="E104" s="223"/>
      <c r="F104" s="223"/>
      <c r="G104" s="223"/>
      <c r="H104" s="223"/>
      <c r="I104" s="223"/>
      <c r="J104" s="223"/>
      <c r="K104" s="223"/>
      <c r="L104" s="223"/>
      <c r="M104" s="223"/>
      <c r="N104" s="223"/>
      <c r="O104" s="223"/>
      <c r="P104" s="223"/>
    </row>
    <row r="105" spans="1:16" x14ac:dyDescent="0.2">
      <c r="A105" s="223"/>
      <c r="B105" s="223"/>
      <c r="C105" s="223"/>
      <c r="D105" s="223"/>
      <c r="E105" s="223"/>
      <c r="F105" s="223"/>
      <c r="G105" s="223"/>
      <c r="H105" s="223"/>
      <c r="I105" s="223"/>
      <c r="J105" s="223"/>
      <c r="K105" s="223"/>
      <c r="L105" s="223"/>
      <c r="M105" s="223"/>
      <c r="N105" s="223"/>
      <c r="O105" s="223"/>
      <c r="P105" s="223"/>
    </row>
    <row r="106" spans="1:16" x14ac:dyDescent="0.2">
      <c r="A106" s="223"/>
      <c r="B106" s="223"/>
      <c r="C106" s="223"/>
      <c r="D106" s="223"/>
      <c r="E106" s="223"/>
      <c r="F106" s="223"/>
      <c r="G106" s="223"/>
      <c r="H106" s="223"/>
      <c r="I106" s="223"/>
      <c r="J106" s="223"/>
      <c r="K106" s="223"/>
      <c r="L106" s="223"/>
      <c r="M106" s="223"/>
      <c r="N106" s="223"/>
      <c r="O106" s="223"/>
      <c r="P106" s="223"/>
    </row>
    <row r="107" spans="1:16" x14ac:dyDescent="0.2">
      <c r="A107" s="223"/>
      <c r="B107" s="223"/>
      <c r="C107" s="223"/>
      <c r="D107" s="223"/>
      <c r="E107" s="223"/>
      <c r="F107" s="223"/>
      <c r="G107" s="223"/>
      <c r="H107" s="223"/>
      <c r="I107" s="223"/>
      <c r="J107" s="223"/>
      <c r="K107" s="223"/>
      <c r="L107" s="223"/>
      <c r="M107" s="223"/>
      <c r="N107" s="223"/>
      <c r="O107" s="223"/>
      <c r="P107" s="223"/>
    </row>
    <row r="108" spans="1:16" x14ac:dyDescent="0.2">
      <c r="A108" s="223"/>
      <c r="B108" s="223"/>
      <c r="C108" s="223"/>
      <c r="D108" s="223"/>
      <c r="E108" s="223"/>
      <c r="F108" s="223"/>
      <c r="G108" s="223"/>
      <c r="H108" s="223"/>
      <c r="I108" s="223"/>
      <c r="J108" s="223"/>
      <c r="K108" s="223"/>
      <c r="L108" s="223"/>
      <c r="M108" s="223"/>
      <c r="N108" s="223"/>
      <c r="O108" s="223"/>
      <c r="P108" s="223"/>
    </row>
    <row r="109" spans="1:16" x14ac:dyDescent="0.2">
      <c r="A109" s="223"/>
      <c r="B109" s="223"/>
      <c r="C109" s="223"/>
      <c r="D109" s="223"/>
      <c r="E109" s="223"/>
      <c r="F109" s="223"/>
      <c r="G109" s="223"/>
      <c r="H109" s="223"/>
      <c r="I109" s="223"/>
      <c r="J109" s="223"/>
      <c r="K109" s="223"/>
      <c r="L109" s="223"/>
      <c r="M109" s="223"/>
      <c r="N109" s="223"/>
      <c r="O109" s="223"/>
      <c r="P109" s="223"/>
    </row>
    <row r="110" spans="1:16" x14ac:dyDescent="0.2">
      <c r="A110" s="223"/>
      <c r="B110" s="223"/>
      <c r="C110" s="223"/>
      <c r="D110" s="223"/>
      <c r="E110" s="223"/>
      <c r="F110" s="223"/>
      <c r="G110" s="223"/>
      <c r="H110" s="223"/>
      <c r="I110" s="223"/>
      <c r="J110" s="223"/>
      <c r="K110" s="223"/>
      <c r="L110" s="223"/>
      <c r="M110" s="223"/>
      <c r="N110" s="223"/>
      <c r="O110" s="223"/>
      <c r="P110" s="223"/>
    </row>
    <row r="111" spans="1:16" x14ac:dyDescent="0.2">
      <c r="A111" s="223"/>
      <c r="B111" s="223"/>
      <c r="C111" s="223"/>
      <c r="D111" s="223"/>
      <c r="E111" s="223"/>
      <c r="F111" s="223"/>
      <c r="G111" s="223"/>
      <c r="H111" s="223"/>
      <c r="I111" s="223"/>
      <c r="J111" s="223"/>
      <c r="K111" s="223"/>
      <c r="L111" s="223"/>
      <c r="M111" s="223"/>
      <c r="N111" s="223"/>
      <c r="O111" s="223"/>
      <c r="P111" s="223"/>
    </row>
    <row r="112" spans="1:16" x14ac:dyDescent="0.2">
      <c r="A112" s="223"/>
      <c r="B112" s="223"/>
      <c r="C112" s="223"/>
      <c r="D112" s="223"/>
      <c r="E112" s="223"/>
      <c r="F112" s="223"/>
      <c r="G112" s="223"/>
      <c r="H112" s="223"/>
      <c r="I112" s="223"/>
      <c r="J112" s="223"/>
      <c r="K112" s="223"/>
      <c r="L112" s="223"/>
      <c r="M112" s="223"/>
      <c r="N112" s="223"/>
      <c r="O112" s="223"/>
      <c r="P112" s="223"/>
    </row>
    <row r="113" spans="1:16" x14ac:dyDescent="0.2">
      <c r="A113" s="223"/>
      <c r="B113" s="223"/>
      <c r="C113" s="223"/>
      <c r="D113" s="223"/>
      <c r="E113" s="223"/>
      <c r="F113" s="223"/>
      <c r="G113" s="223"/>
      <c r="H113" s="223"/>
      <c r="I113" s="223"/>
      <c r="J113" s="223"/>
      <c r="K113" s="223"/>
      <c r="L113" s="223"/>
      <c r="M113" s="223"/>
      <c r="N113" s="223"/>
      <c r="O113" s="223"/>
      <c r="P113" s="223"/>
    </row>
    <row r="114" spans="1:16" x14ac:dyDescent="0.2">
      <c r="A114" s="223"/>
      <c r="B114" s="223"/>
      <c r="C114" s="223"/>
      <c r="D114" s="223"/>
      <c r="E114" s="223"/>
      <c r="F114" s="223"/>
      <c r="G114" s="223"/>
      <c r="H114" s="223"/>
      <c r="I114" s="223"/>
      <c r="J114" s="223"/>
      <c r="K114" s="223"/>
      <c r="L114" s="223"/>
      <c r="M114" s="223"/>
      <c r="N114" s="223"/>
      <c r="O114" s="223"/>
      <c r="P114" s="223"/>
    </row>
    <row r="115" spans="1:16" x14ac:dyDescent="0.2">
      <c r="A115" s="223"/>
      <c r="B115" s="223"/>
      <c r="C115" s="223"/>
      <c r="D115" s="223"/>
      <c r="E115" s="223"/>
      <c r="F115" s="223"/>
      <c r="G115" s="223"/>
      <c r="H115" s="223"/>
      <c r="I115" s="223"/>
      <c r="J115" s="223"/>
      <c r="K115" s="223"/>
      <c r="L115" s="223"/>
      <c r="M115" s="223"/>
      <c r="N115" s="223"/>
      <c r="O115" s="223"/>
      <c r="P115" s="223"/>
    </row>
    <row r="116" spans="1:16" x14ac:dyDescent="0.2">
      <c r="A116" s="223"/>
      <c r="B116" s="223"/>
      <c r="C116" s="223"/>
      <c r="D116" s="223"/>
      <c r="E116" s="223"/>
      <c r="F116" s="223"/>
      <c r="G116" s="223"/>
      <c r="H116" s="223"/>
      <c r="I116" s="223"/>
      <c r="J116" s="223"/>
      <c r="K116" s="223"/>
      <c r="L116" s="223"/>
      <c r="M116" s="223"/>
      <c r="N116" s="223"/>
      <c r="O116" s="223"/>
      <c r="P116" s="223"/>
    </row>
    <row r="117" spans="1:16" x14ac:dyDescent="0.2">
      <c r="A117" s="223"/>
      <c r="B117" s="223"/>
      <c r="C117" s="223"/>
      <c r="D117" s="223"/>
      <c r="E117" s="223"/>
      <c r="F117" s="223"/>
      <c r="G117" s="223"/>
      <c r="H117" s="223"/>
      <c r="I117" s="223"/>
      <c r="J117" s="223"/>
      <c r="K117" s="223"/>
      <c r="L117" s="223"/>
      <c r="M117" s="223"/>
      <c r="N117" s="223"/>
      <c r="O117" s="223"/>
      <c r="P117" s="223"/>
    </row>
    <row r="118" spans="1:16" x14ac:dyDescent="0.2">
      <c r="A118" s="223"/>
      <c r="B118" s="223"/>
      <c r="C118" s="223"/>
      <c r="D118" s="223"/>
      <c r="E118" s="223"/>
      <c r="F118" s="223"/>
      <c r="G118" s="223"/>
      <c r="H118" s="223"/>
      <c r="I118" s="223"/>
      <c r="J118" s="223"/>
      <c r="K118" s="223"/>
      <c r="L118" s="223"/>
      <c r="M118" s="223"/>
      <c r="N118" s="223"/>
      <c r="O118" s="223"/>
      <c r="P118" s="223"/>
    </row>
    <row r="119" spans="1:16" x14ac:dyDescent="0.2">
      <c r="A119" s="223"/>
      <c r="B119" s="223"/>
      <c r="C119" s="223"/>
      <c r="D119" s="223"/>
      <c r="E119" s="223"/>
      <c r="F119" s="223"/>
      <c r="G119" s="223"/>
      <c r="H119" s="223"/>
      <c r="I119" s="223"/>
      <c r="J119" s="223"/>
      <c r="K119" s="223"/>
      <c r="L119" s="223"/>
      <c r="M119" s="223"/>
      <c r="N119" s="223"/>
      <c r="O119" s="223"/>
      <c r="P119" s="223"/>
    </row>
    <row r="120" spans="1:16" x14ac:dyDescent="0.2">
      <c r="A120" s="223"/>
      <c r="B120" s="223"/>
      <c r="C120" s="223"/>
      <c r="D120" s="223"/>
      <c r="E120" s="223"/>
      <c r="F120" s="223"/>
      <c r="G120" s="223"/>
      <c r="H120" s="223"/>
      <c r="I120" s="223"/>
      <c r="J120" s="223"/>
      <c r="K120" s="223"/>
      <c r="L120" s="223"/>
      <c r="M120" s="223"/>
      <c r="N120" s="223"/>
      <c r="O120" s="223"/>
      <c r="P120" s="223"/>
    </row>
    <row r="121" spans="1:16" x14ac:dyDescent="0.2">
      <c r="A121" s="223"/>
      <c r="B121" s="223"/>
      <c r="C121" s="223"/>
      <c r="D121" s="223"/>
      <c r="E121" s="223"/>
      <c r="F121" s="223"/>
      <c r="G121" s="223"/>
      <c r="H121" s="223"/>
      <c r="I121" s="223"/>
      <c r="J121" s="223"/>
      <c r="K121" s="223"/>
      <c r="L121" s="223"/>
      <c r="M121" s="223"/>
      <c r="N121" s="223"/>
      <c r="O121" s="223"/>
      <c r="P121" s="223"/>
    </row>
    <row r="122" spans="1:16" x14ac:dyDescent="0.2">
      <c r="A122" s="223"/>
      <c r="B122" s="223"/>
      <c r="C122" s="223"/>
      <c r="D122" s="223"/>
      <c r="E122" s="223"/>
      <c r="F122" s="223"/>
      <c r="G122" s="223"/>
      <c r="H122" s="223"/>
      <c r="I122" s="223"/>
      <c r="J122" s="223"/>
      <c r="K122" s="223"/>
      <c r="L122" s="223"/>
      <c r="M122" s="223"/>
      <c r="N122" s="223"/>
      <c r="O122" s="223"/>
      <c r="P122" s="223"/>
    </row>
    <row r="123" spans="1:16" x14ac:dyDescent="0.2">
      <c r="A123" s="223"/>
      <c r="B123" s="223"/>
      <c r="C123" s="223"/>
      <c r="D123" s="223"/>
      <c r="E123" s="223"/>
      <c r="F123" s="223"/>
      <c r="G123" s="223"/>
      <c r="H123" s="223"/>
      <c r="I123" s="223"/>
      <c r="J123" s="223"/>
      <c r="K123" s="223"/>
      <c r="L123" s="223"/>
      <c r="M123" s="223"/>
      <c r="N123" s="223"/>
      <c r="O123" s="223"/>
      <c r="P123" s="223"/>
    </row>
    <row r="124" spans="1:16" x14ac:dyDescent="0.2">
      <c r="A124" s="223"/>
      <c r="B124" s="223"/>
      <c r="C124" s="223"/>
      <c r="D124" s="223"/>
      <c r="E124" s="223"/>
      <c r="F124" s="223"/>
      <c r="G124" s="223"/>
      <c r="H124" s="223"/>
      <c r="I124" s="223"/>
      <c r="J124" s="223"/>
      <c r="K124" s="223"/>
      <c r="L124" s="223"/>
      <c r="M124" s="223"/>
      <c r="N124" s="223"/>
      <c r="O124" s="223"/>
      <c r="P124" s="223"/>
    </row>
    <row r="125" spans="1:16" x14ac:dyDescent="0.2">
      <c r="A125" s="223"/>
      <c r="B125" s="223"/>
      <c r="C125" s="223"/>
      <c r="D125" s="223"/>
      <c r="E125" s="223"/>
      <c r="F125" s="223"/>
      <c r="G125" s="223"/>
      <c r="H125" s="223"/>
      <c r="I125" s="223"/>
      <c r="J125" s="223"/>
      <c r="K125" s="223"/>
      <c r="L125" s="223"/>
      <c r="M125" s="223"/>
      <c r="N125" s="223"/>
      <c r="O125" s="223"/>
      <c r="P125" s="223"/>
    </row>
    <row r="126" spans="1:16" x14ac:dyDescent="0.2">
      <c r="A126" s="223"/>
      <c r="B126" s="223"/>
      <c r="C126" s="223"/>
      <c r="D126" s="223"/>
      <c r="E126" s="223"/>
      <c r="F126" s="223"/>
      <c r="G126" s="223"/>
      <c r="H126" s="223"/>
      <c r="I126" s="223"/>
      <c r="J126" s="223"/>
      <c r="K126" s="223"/>
      <c r="L126" s="223"/>
      <c r="M126" s="223"/>
      <c r="N126" s="223"/>
      <c r="O126" s="223"/>
      <c r="P126" s="223"/>
    </row>
    <row r="127" spans="1:16" x14ac:dyDescent="0.2">
      <c r="A127" s="223"/>
      <c r="B127" s="223"/>
      <c r="C127" s="223"/>
      <c r="D127" s="223"/>
      <c r="E127" s="223"/>
      <c r="F127" s="223"/>
      <c r="G127" s="223"/>
      <c r="H127" s="223"/>
      <c r="I127" s="223"/>
      <c r="J127" s="223"/>
      <c r="K127" s="223"/>
      <c r="L127" s="223"/>
      <c r="M127" s="223"/>
      <c r="N127" s="223"/>
      <c r="O127" s="223"/>
      <c r="P127" s="223"/>
    </row>
    <row r="128" spans="1:16" x14ac:dyDescent="0.2">
      <c r="A128" s="223"/>
      <c r="B128" s="223"/>
      <c r="C128" s="223"/>
      <c r="D128" s="223"/>
      <c r="E128" s="223"/>
      <c r="F128" s="223"/>
      <c r="G128" s="223"/>
      <c r="H128" s="223"/>
      <c r="I128" s="223"/>
      <c r="J128" s="223"/>
      <c r="K128" s="223"/>
      <c r="L128" s="223"/>
      <c r="M128" s="223"/>
      <c r="N128" s="223"/>
      <c r="O128" s="223"/>
      <c r="P128" s="223"/>
    </row>
    <row r="129" spans="1:16" x14ac:dyDescent="0.2">
      <c r="A129" s="223"/>
      <c r="B129" s="223"/>
      <c r="C129" s="223"/>
      <c r="D129" s="223"/>
      <c r="E129" s="223"/>
      <c r="F129" s="223"/>
      <c r="G129" s="223"/>
      <c r="H129" s="223"/>
      <c r="I129" s="223"/>
      <c r="J129" s="223"/>
      <c r="K129" s="223"/>
      <c r="L129" s="223"/>
      <c r="M129" s="223"/>
      <c r="N129" s="223"/>
      <c r="O129" s="223"/>
      <c r="P129" s="223"/>
    </row>
    <row r="130" spans="1:16" x14ac:dyDescent="0.2">
      <c r="A130" s="223"/>
      <c r="B130" s="223"/>
      <c r="C130" s="223"/>
      <c r="D130" s="223"/>
      <c r="E130" s="223"/>
      <c r="F130" s="223"/>
      <c r="G130" s="223"/>
      <c r="H130" s="223"/>
      <c r="I130" s="223"/>
      <c r="J130" s="223"/>
      <c r="K130" s="223"/>
      <c r="L130" s="223"/>
      <c r="M130" s="223"/>
      <c r="N130" s="223"/>
      <c r="O130" s="223"/>
      <c r="P130" s="223"/>
    </row>
    <row r="131" spans="1:16" x14ac:dyDescent="0.2">
      <c r="A131" s="223"/>
      <c r="B131" s="223"/>
      <c r="C131" s="223"/>
      <c r="D131" s="223"/>
      <c r="E131" s="223"/>
      <c r="F131" s="223"/>
      <c r="G131" s="223"/>
      <c r="H131" s="223"/>
      <c r="I131" s="223"/>
      <c r="J131" s="223"/>
      <c r="K131" s="223"/>
      <c r="L131" s="223"/>
      <c r="M131" s="223"/>
      <c r="N131" s="223"/>
      <c r="O131" s="223"/>
      <c r="P131" s="223"/>
    </row>
    <row r="132" spans="1:16" x14ac:dyDescent="0.2">
      <c r="A132" s="223"/>
      <c r="B132" s="223"/>
      <c r="C132" s="223"/>
      <c r="D132" s="223"/>
      <c r="E132" s="223"/>
      <c r="F132" s="223"/>
      <c r="G132" s="223"/>
      <c r="H132" s="223"/>
      <c r="I132" s="223"/>
      <c r="J132" s="223"/>
      <c r="K132" s="223"/>
      <c r="L132" s="223"/>
      <c r="M132" s="223"/>
      <c r="N132" s="223"/>
      <c r="O132" s="223"/>
      <c r="P132" s="223"/>
    </row>
    <row r="133" spans="1:16" x14ac:dyDescent="0.2">
      <c r="A133" s="223"/>
      <c r="B133" s="223"/>
      <c r="C133" s="223"/>
      <c r="D133" s="223"/>
      <c r="E133" s="223"/>
      <c r="F133" s="223"/>
      <c r="G133" s="223"/>
      <c r="H133" s="223"/>
      <c r="I133" s="223"/>
      <c r="J133" s="223"/>
      <c r="K133" s="223"/>
      <c r="L133" s="223"/>
      <c r="M133" s="223"/>
      <c r="N133" s="223"/>
      <c r="O133" s="223"/>
      <c r="P133" s="223"/>
    </row>
    <row r="134" spans="1:16" x14ac:dyDescent="0.2">
      <c r="A134" s="223"/>
      <c r="B134" s="223"/>
      <c r="C134" s="223"/>
      <c r="D134" s="223"/>
      <c r="E134" s="223"/>
      <c r="F134" s="223"/>
      <c r="G134" s="223"/>
      <c r="H134" s="223"/>
      <c r="I134" s="223"/>
      <c r="J134" s="223"/>
      <c r="K134" s="223"/>
      <c r="L134" s="223"/>
      <c r="M134" s="223"/>
      <c r="N134" s="223"/>
      <c r="O134" s="223"/>
      <c r="P134" s="223"/>
    </row>
    <row r="135" spans="1:16" x14ac:dyDescent="0.2">
      <c r="A135" s="223"/>
      <c r="B135" s="223"/>
      <c r="C135" s="223"/>
      <c r="D135" s="223"/>
      <c r="E135" s="223"/>
      <c r="F135" s="223"/>
      <c r="G135" s="223"/>
      <c r="H135" s="223"/>
      <c r="I135" s="223"/>
      <c r="J135" s="223"/>
      <c r="K135" s="223"/>
      <c r="L135" s="223"/>
      <c r="M135" s="223"/>
      <c r="N135" s="223"/>
      <c r="O135" s="223"/>
      <c r="P135" s="223"/>
    </row>
    <row r="136" spans="1:16" x14ac:dyDescent="0.2">
      <c r="A136" s="223"/>
      <c r="B136" s="223"/>
      <c r="C136" s="223"/>
      <c r="D136" s="223"/>
      <c r="E136" s="223"/>
      <c r="F136" s="223"/>
      <c r="G136" s="223"/>
      <c r="H136" s="223"/>
      <c r="I136" s="223"/>
      <c r="J136" s="223"/>
      <c r="K136" s="223"/>
      <c r="L136" s="223"/>
      <c r="M136" s="223"/>
      <c r="N136" s="223"/>
      <c r="O136" s="223"/>
      <c r="P136" s="223"/>
    </row>
    <row r="137" spans="1:16" x14ac:dyDescent="0.2">
      <c r="A137" s="223"/>
      <c r="B137" s="223"/>
      <c r="C137" s="223"/>
      <c r="D137" s="223"/>
      <c r="E137" s="223"/>
      <c r="F137" s="223"/>
      <c r="G137" s="223"/>
      <c r="H137" s="223"/>
      <c r="I137" s="223"/>
      <c r="J137" s="223"/>
      <c r="K137" s="223"/>
      <c r="L137" s="223"/>
      <c r="M137" s="223"/>
      <c r="N137" s="223"/>
      <c r="O137" s="223"/>
      <c r="P137" s="223"/>
    </row>
    <row r="138" spans="1:16" x14ac:dyDescent="0.2">
      <c r="A138" s="223"/>
      <c r="B138" s="223"/>
      <c r="C138" s="223"/>
      <c r="D138" s="223"/>
      <c r="E138" s="223"/>
      <c r="F138" s="223"/>
      <c r="G138" s="223"/>
      <c r="H138" s="223"/>
      <c r="I138" s="223"/>
      <c r="J138" s="223"/>
      <c r="K138" s="223"/>
      <c r="L138" s="223"/>
      <c r="M138" s="223"/>
      <c r="N138" s="223"/>
      <c r="O138" s="223"/>
      <c r="P138" s="223"/>
    </row>
    <row r="139" spans="1:16" x14ac:dyDescent="0.2">
      <c r="A139" s="223"/>
      <c r="B139" s="223"/>
      <c r="C139" s="223"/>
      <c r="D139" s="223"/>
      <c r="E139" s="223"/>
      <c r="F139" s="223"/>
      <c r="G139" s="223"/>
      <c r="H139" s="223"/>
      <c r="I139" s="223"/>
      <c r="J139" s="223"/>
      <c r="K139" s="223"/>
      <c r="L139" s="223"/>
      <c r="M139" s="223"/>
      <c r="N139" s="223"/>
      <c r="O139" s="223"/>
      <c r="P139" s="223"/>
    </row>
    <row r="140" spans="1:16" x14ac:dyDescent="0.2">
      <c r="A140" s="223"/>
      <c r="B140" s="223"/>
      <c r="C140" s="223"/>
      <c r="D140" s="223"/>
      <c r="E140" s="223"/>
      <c r="F140" s="223"/>
      <c r="G140" s="223"/>
      <c r="H140" s="223"/>
      <c r="I140" s="223"/>
      <c r="J140" s="223"/>
      <c r="K140" s="223"/>
      <c r="L140" s="223"/>
      <c r="M140" s="223"/>
      <c r="N140" s="223"/>
      <c r="O140" s="223"/>
      <c r="P140" s="223"/>
    </row>
    <row r="141" spans="1:16" x14ac:dyDescent="0.2">
      <c r="A141" s="223"/>
      <c r="B141" s="223"/>
      <c r="C141" s="223"/>
      <c r="D141" s="223"/>
      <c r="E141" s="223"/>
      <c r="F141" s="223"/>
      <c r="G141" s="223"/>
      <c r="H141" s="223"/>
      <c r="I141" s="223"/>
      <c r="J141" s="223"/>
      <c r="K141" s="223"/>
      <c r="L141" s="223"/>
      <c r="M141" s="223"/>
      <c r="N141" s="223"/>
      <c r="O141" s="223"/>
      <c r="P141" s="223"/>
    </row>
    <row r="142" spans="1:16" x14ac:dyDescent="0.2">
      <c r="A142" s="223"/>
      <c r="B142" s="223"/>
      <c r="C142" s="223"/>
      <c r="D142" s="223"/>
      <c r="E142" s="223"/>
      <c r="F142" s="223"/>
      <c r="G142" s="223"/>
      <c r="H142" s="223"/>
      <c r="I142" s="223"/>
      <c r="J142" s="223"/>
      <c r="K142" s="223"/>
      <c r="L142" s="223"/>
      <c r="M142" s="223"/>
      <c r="N142" s="223"/>
      <c r="O142" s="223"/>
      <c r="P142" s="223"/>
    </row>
    <row r="143" spans="1:16" x14ac:dyDescent="0.2">
      <c r="A143" s="223"/>
      <c r="B143" s="223"/>
      <c r="C143" s="223"/>
      <c r="D143" s="223"/>
      <c r="E143" s="223"/>
      <c r="F143" s="223"/>
      <c r="G143" s="223"/>
      <c r="H143" s="223"/>
      <c r="I143" s="223"/>
      <c r="J143" s="223"/>
      <c r="K143" s="223"/>
      <c r="L143" s="223"/>
      <c r="M143" s="223"/>
      <c r="N143" s="223"/>
      <c r="O143" s="223"/>
      <c r="P143" s="223"/>
    </row>
    <row r="144" spans="1:16" x14ac:dyDescent="0.2">
      <c r="A144" s="223"/>
      <c r="B144" s="223"/>
      <c r="C144" s="223"/>
      <c r="D144" s="223"/>
      <c r="E144" s="223"/>
      <c r="F144" s="223"/>
      <c r="G144" s="223"/>
      <c r="H144" s="223"/>
      <c r="I144" s="223"/>
      <c r="J144" s="223"/>
      <c r="K144" s="223"/>
      <c r="L144" s="223"/>
      <c r="M144" s="223"/>
      <c r="N144" s="223"/>
      <c r="O144" s="223"/>
      <c r="P144" s="223"/>
    </row>
    <row r="145" spans="1:16" x14ac:dyDescent="0.2">
      <c r="A145" s="223"/>
      <c r="B145" s="223"/>
      <c r="C145" s="223"/>
      <c r="D145" s="223"/>
      <c r="E145" s="223"/>
      <c r="F145" s="223"/>
      <c r="G145" s="223"/>
      <c r="H145" s="223"/>
      <c r="I145" s="223"/>
      <c r="J145" s="223"/>
      <c r="K145" s="223"/>
      <c r="L145" s="223"/>
      <c r="M145" s="223"/>
      <c r="N145" s="223"/>
      <c r="O145" s="223"/>
      <c r="P145" s="223"/>
    </row>
    <row r="146" spans="1:16" x14ac:dyDescent="0.2">
      <c r="A146" s="223"/>
      <c r="B146" s="223"/>
      <c r="C146" s="223"/>
      <c r="D146" s="223"/>
      <c r="E146" s="223"/>
      <c r="F146" s="223"/>
      <c r="G146" s="223"/>
      <c r="H146" s="223"/>
      <c r="I146" s="223"/>
      <c r="J146" s="223"/>
      <c r="K146" s="223"/>
      <c r="L146" s="223"/>
      <c r="M146" s="223"/>
      <c r="N146" s="223"/>
      <c r="O146" s="223"/>
      <c r="P146" s="223"/>
    </row>
    <row r="147" spans="1:16" x14ac:dyDescent="0.2">
      <c r="A147" s="223"/>
      <c r="B147" s="223"/>
      <c r="C147" s="223"/>
      <c r="D147" s="223"/>
      <c r="E147" s="223"/>
      <c r="F147" s="223"/>
      <c r="G147" s="223"/>
      <c r="H147" s="223"/>
      <c r="I147" s="223"/>
      <c r="J147" s="223"/>
      <c r="K147" s="223"/>
      <c r="L147" s="223"/>
      <c r="M147" s="223"/>
      <c r="N147" s="223"/>
      <c r="O147" s="223"/>
      <c r="P147" s="223"/>
    </row>
    <row r="148" spans="1:16" x14ac:dyDescent="0.2">
      <c r="A148" s="223"/>
      <c r="B148" s="223"/>
      <c r="C148" s="223"/>
      <c r="D148" s="223"/>
      <c r="E148" s="223"/>
      <c r="F148" s="223"/>
      <c r="G148" s="223"/>
      <c r="H148" s="223"/>
      <c r="I148" s="223"/>
      <c r="J148" s="223"/>
      <c r="K148" s="223"/>
      <c r="L148" s="223"/>
      <c r="M148" s="223"/>
      <c r="N148" s="223"/>
      <c r="O148" s="223"/>
      <c r="P148" s="223"/>
    </row>
    <row r="149" spans="1:16" x14ac:dyDescent="0.2">
      <c r="A149" s="223"/>
      <c r="B149" s="223"/>
      <c r="C149" s="223"/>
      <c r="D149" s="223"/>
      <c r="E149" s="223"/>
      <c r="F149" s="223"/>
      <c r="G149" s="223"/>
      <c r="H149" s="223"/>
      <c r="I149" s="223"/>
      <c r="J149" s="223"/>
      <c r="K149" s="223"/>
      <c r="L149" s="223"/>
      <c r="M149" s="223"/>
      <c r="N149" s="223"/>
      <c r="O149" s="223"/>
      <c r="P149" s="223"/>
    </row>
    <row r="150" spans="1:16" x14ac:dyDescent="0.2">
      <c r="A150" s="223"/>
      <c r="B150" s="223"/>
      <c r="C150" s="223"/>
      <c r="D150" s="223"/>
      <c r="E150" s="223"/>
      <c r="F150" s="223"/>
      <c r="G150" s="223"/>
      <c r="H150" s="223"/>
      <c r="I150" s="223"/>
      <c r="J150" s="223"/>
      <c r="K150" s="223"/>
      <c r="L150" s="223"/>
      <c r="M150" s="223"/>
      <c r="N150" s="223"/>
      <c r="O150" s="223"/>
      <c r="P150" s="223"/>
    </row>
    <row r="151" spans="1:16" x14ac:dyDescent="0.2">
      <c r="A151" s="223"/>
      <c r="B151" s="223"/>
      <c r="C151" s="223"/>
      <c r="D151" s="223"/>
      <c r="E151" s="223"/>
      <c r="F151" s="223"/>
      <c r="G151" s="223"/>
      <c r="H151" s="223"/>
      <c r="I151" s="223"/>
      <c r="J151" s="223"/>
      <c r="K151" s="223"/>
      <c r="L151" s="223"/>
      <c r="M151" s="223"/>
      <c r="N151" s="223"/>
      <c r="O151" s="223"/>
      <c r="P151" s="223"/>
    </row>
    <row r="152" spans="1:16" x14ac:dyDescent="0.2">
      <c r="A152" s="223"/>
      <c r="B152" s="223"/>
      <c r="C152" s="223"/>
      <c r="D152" s="223"/>
      <c r="E152" s="223"/>
      <c r="F152" s="223"/>
      <c r="G152" s="223"/>
      <c r="H152" s="223"/>
      <c r="I152" s="223"/>
      <c r="J152" s="223"/>
      <c r="K152" s="223"/>
      <c r="L152" s="223"/>
      <c r="M152" s="223"/>
      <c r="N152" s="223"/>
      <c r="O152" s="223"/>
      <c r="P152" s="223"/>
    </row>
    <row r="153" spans="1:16" x14ac:dyDescent="0.2">
      <c r="A153" s="223"/>
      <c r="B153" s="223"/>
      <c r="C153" s="223"/>
      <c r="D153" s="223"/>
      <c r="E153" s="223"/>
      <c r="F153" s="223"/>
      <c r="G153" s="223"/>
      <c r="H153" s="223"/>
      <c r="I153" s="223"/>
      <c r="J153" s="223"/>
      <c r="K153" s="223"/>
      <c r="L153" s="223"/>
      <c r="M153" s="223"/>
      <c r="N153" s="223"/>
      <c r="O153" s="223"/>
      <c r="P153" s="223"/>
    </row>
    <row r="154" spans="1:16" x14ac:dyDescent="0.2">
      <c r="A154" s="223"/>
      <c r="B154" s="223"/>
      <c r="C154" s="223"/>
      <c r="D154" s="223"/>
      <c r="E154" s="223"/>
      <c r="F154" s="223"/>
      <c r="G154" s="223"/>
      <c r="H154" s="223"/>
      <c r="I154" s="223"/>
      <c r="J154" s="223"/>
      <c r="K154" s="223"/>
      <c r="L154" s="223"/>
      <c r="M154" s="223"/>
      <c r="N154" s="223"/>
      <c r="O154" s="223"/>
      <c r="P154" s="223"/>
    </row>
    <row r="155" spans="1:16" x14ac:dyDescent="0.2">
      <c r="A155" s="223"/>
      <c r="B155" s="223"/>
      <c r="C155" s="223"/>
      <c r="D155" s="223"/>
      <c r="E155" s="223"/>
      <c r="F155" s="223"/>
      <c r="G155" s="223"/>
      <c r="H155" s="223"/>
      <c r="I155" s="223"/>
      <c r="J155" s="223"/>
      <c r="K155" s="223"/>
      <c r="L155" s="223"/>
      <c r="M155" s="223"/>
      <c r="N155" s="223"/>
      <c r="O155" s="223"/>
      <c r="P155" s="223"/>
    </row>
    <row r="156" spans="1:16" x14ac:dyDescent="0.2">
      <c r="A156" s="223"/>
      <c r="B156" s="223"/>
      <c r="C156" s="223"/>
      <c r="D156" s="223"/>
      <c r="E156" s="223"/>
      <c r="F156" s="223"/>
      <c r="G156" s="223"/>
      <c r="H156" s="223"/>
      <c r="I156" s="223"/>
      <c r="J156" s="223"/>
      <c r="K156" s="223"/>
      <c r="L156" s="223"/>
      <c r="M156" s="223"/>
      <c r="N156" s="223"/>
      <c r="O156" s="223"/>
      <c r="P156" s="223"/>
    </row>
    <row r="157" spans="1:16" x14ac:dyDescent="0.2">
      <c r="A157" s="223"/>
      <c r="B157" s="223"/>
      <c r="C157" s="223"/>
      <c r="D157" s="223"/>
      <c r="E157" s="223"/>
      <c r="F157" s="223"/>
      <c r="G157" s="223"/>
      <c r="H157" s="223"/>
      <c r="I157" s="223"/>
      <c r="J157" s="223"/>
      <c r="K157" s="223"/>
      <c r="L157" s="223"/>
      <c r="M157" s="223"/>
      <c r="N157" s="223"/>
      <c r="O157" s="223"/>
      <c r="P157" s="223"/>
    </row>
    <row r="158" spans="1:16" x14ac:dyDescent="0.2">
      <c r="A158" s="223"/>
      <c r="B158" s="223"/>
      <c r="C158" s="223"/>
      <c r="D158" s="223"/>
      <c r="E158" s="223"/>
      <c r="F158" s="223"/>
      <c r="G158" s="223"/>
      <c r="H158" s="223"/>
      <c r="I158" s="223"/>
      <c r="J158" s="223"/>
      <c r="K158" s="223"/>
      <c r="L158" s="223"/>
      <c r="M158" s="223"/>
      <c r="N158" s="223"/>
      <c r="O158" s="223"/>
      <c r="P158" s="223"/>
    </row>
    <row r="159" spans="1:16" x14ac:dyDescent="0.2">
      <c r="A159" s="223"/>
      <c r="B159" s="223"/>
      <c r="C159" s="223"/>
      <c r="D159" s="223"/>
      <c r="E159" s="223"/>
      <c r="F159" s="223"/>
      <c r="G159" s="223"/>
      <c r="H159" s="223"/>
      <c r="I159" s="223"/>
      <c r="J159" s="223"/>
      <c r="K159" s="223"/>
      <c r="L159" s="223"/>
      <c r="M159" s="223"/>
      <c r="N159" s="223"/>
      <c r="O159" s="223"/>
      <c r="P159" s="223"/>
    </row>
    <row r="160" spans="1:16" x14ac:dyDescent="0.2">
      <c r="A160" s="223"/>
      <c r="B160" s="223"/>
      <c r="C160" s="223"/>
      <c r="D160" s="223"/>
      <c r="E160" s="223"/>
      <c r="F160" s="223"/>
      <c r="G160" s="223"/>
      <c r="H160" s="223"/>
      <c r="I160" s="223"/>
      <c r="J160" s="223"/>
      <c r="K160" s="223"/>
      <c r="L160" s="223"/>
      <c r="M160" s="223"/>
      <c r="N160" s="223"/>
      <c r="O160" s="223"/>
      <c r="P160" s="223"/>
    </row>
    <row r="161" spans="1:16" x14ac:dyDescent="0.2">
      <c r="A161" s="223"/>
      <c r="B161" s="223"/>
      <c r="C161" s="223"/>
      <c r="D161" s="223"/>
      <c r="E161" s="223"/>
      <c r="F161" s="223"/>
      <c r="G161" s="223"/>
      <c r="H161" s="223"/>
      <c r="I161" s="223"/>
      <c r="J161" s="223"/>
      <c r="K161" s="223"/>
      <c r="L161" s="223"/>
      <c r="M161" s="223"/>
      <c r="N161" s="223"/>
      <c r="O161" s="223"/>
      <c r="P161" s="223"/>
    </row>
    <row r="162" spans="1:16" x14ac:dyDescent="0.2">
      <c r="A162" s="223"/>
      <c r="B162" s="223"/>
      <c r="C162" s="223"/>
      <c r="D162" s="223"/>
      <c r="E162" s="223"/>
      <c r="F162" s="223"/>
      <c r="G162" s="223"/>
      <c r="H162" s="223"/>
      <c r="I162" s="223"/>
      <c r="J162" s="223"/>
      <c r="K162" s="223"/>
      <c r="L162" s="223"/>
      <c r="M162" s="223"/>
      <c r="N162" s="223"/>
      <c r="O162" s="223"/>
      <c r="P162" s="223"/>
    </row>
    <row r="163" spans="1:16" x14ac:dyDescent="0.2">
      <c r="A163" s="223"/>
      <c r="B163" s="223"/>
      <c r="C163" s="223"/>
      <c r="D163" s="223"/>
      <c r="E163" s="223"/>
      <c r="F163" s="223"/>
      <c r="G163" s="223"/>
      <c r="H163" s="223"/>
      <c r="I163" s="223"/>
      <c r="J163" s="223"/>
      <c r="K163" s="223"/>
      <c r="L163" s="223"/>
      <c r="M163" s="223"/>
      <c r="N163" s="223"/>
      <c r="O163" s="223"/>
      <c r="P163" s="223"/>
    </row>
    <row r="164" spans="1:16" x14ac:dyDescent="0.2">
      <c r="A164" s="223"/>
      <c r="B164" s="223"/>
      <c r="C164" s="223"/>
      <c r="D164" s="223"/>
      <c r="E164" s="223"/>
      <c r="F164" s="223"/>
      <c r="G164" s="223"/>
      <c r="H164" s="223"/>
      <c r="I164" s="223"/>
      <c r="J164" s="223"/>
      <c r="K164" s="223"/>
      <c r="L164" s="223"/>
      <c r="M164" s="223"/>
      <c r="N164" s="223"/>
      <c r="O164" s="223"/>
      <c r="P164" s="223"/>
    </row>
    <row r="165" spans="1:16" x14ac:dyDescent="0.2">
      <c r="A165" s="223"/>
      <c r="B165" s="223"/>
      <c r="C165" s="223"/>
      <c r="D165" s="223"/>
      <c r="E165" s="223"/>
      <c r="F165" s="223"/>
      <c r="G165" s="223"/>
      <c r="H165" s="223"/>
      <c r="I165" s="223"/>
      <c r="J165" s="223"/>
      <c r="K165" s="223"/>
      <c r="L165" s="223"/>
      <c r="M165" s="223"/>
      <c r="N165" s="223"/>
      <c r="O165" s="223"/>
      <c r="P165" s="223"/>
    </row>
    <row r="166" spans="1:16" x14ac:dyDescent="0.2">
      <c r="A166" s="223"/>
      <c r="B166" s="223"/>
      <c r="C166" s="223"/>
      <c r="D166" s="223"/>
      <c r="E166" s="223"/>
      <c r="F166" s="223"/>
      <c r="G166" s="223"/>
      <c r="H166" s="223"/>
      <c r="I166" s="223"/>
      <c r="J166" s="223"/>
      <c r="K166" s="223"/>
      <c r="L166" s="223"/>
      <c r="M166" s="223"/>
      <c r="N166" s="223"/>
      <c r="O166" s="223"/>
      <c r="P166" s="223"/>
    </row>
    <row r="167" spans="1:16" x14ac:dyDescent="0.2">
      <c r="A167" s="223"/>
      <c r="B167" s="223"/>
      <c r="C167" s="223"/>
      <c r="D167" s="223"/>
      <c r="E167" s="223"/>
      <c r="F167" s="223"/>
      <c r="G167" s="223"/>
      <c r="H167" s="223"/>
      <c r="I167" s="223"/>
      <c r="J167" s="223"/>
      <c r="K167" s="223"/>
      <c r="L167" s="223"/>
      <c r="M167" s="223"/>
      <c r="N167" s="223"/>
      <c r="O167" s="223"/>
      <c r="P167" s="223"/>
    </row>
    <row r="168" spans="1:16" x14ac:dyDescent="0.2">
      <c r="A168" s="223"/>
      <c r="B168" s="223"/>
      <c r="C168" s="223"/>
      <c r="D168" s="223"/>
      <c r="E168" s="223"/>
      <c r="F168" s="223"/>
      <c r="G168" s="223"/>
      <c r="H168" s="223"/>
      <c r="I168" s="223"/>
      <c r="J168" s="223"/>
      <c r="K168" s="223"/>
      <c r="L168" s="223"/>
      <c r="M168" s="223"/>
      <c r="N168" s="223"/>
      <c r="O168" s="223"/>
      <c r="P168" s="223"/>
    </row>
    <row r="169" spans="1:16" x14ac:dyDescent="0.2">
      <c r="A169" s="223"/>
      <c r="B169" s="223"/>
      <c r="C169" s="223"/>
      <c r="D169" s="223"/>
      <c r="E169" s="223"/>
      <c r="F169" s="223"/>
      <c r="G169" s="223"/>
      <c r="H169" s="223"/>
      <c r="I169" s="223"/>
      <c r="J169" s="223"/>
      <c r="K169" s="223"/>
      <c r="L169" s="223"/>
      <c r="M169" s="223"/>
      <c r="N169" s="223"/>
      <c r="O169" s="223"/>
      <c r="P169" s="223"/>
    </row>
    <row r="170" spans="1:16" x14ac:dyDescent="0.2">
      <c r="A170" s="223"/>
      <c r="B170" s="223"/>
      <c r="C170" s="223"/>
      <c r="D170" s="223"/>
      <c r="E170" s="223"/>
      <c r="F170" s="223"/>
      <c r="G170" s="223"/>
      <c r="H170" s="223"/>
      <c r="I170" s="223"/>
      <c r="J170" s="223"/>
      <c r="K170" s="223"/>
      <c r="L170" s="223"/>
      <c r="M170" s="223"/>
      <c r="N170" s="223"/>
      <c r="O170" s="223"/>
      <c r="P170" s="223"/>
    </row>
    <row r="171" spans="1:16" x14ac:dyDescent="0.2">
      <c r="A171" s="223"/>
      <c r="B171" s="223"/>
      <c r="C171" s="223"/>
      <c r="D171" s="223"/>
      <c r="E171" s="223"/>
      <c r="F171" s="223"/>
      <c r="G171" s="223"/>
      <c r="H171" s="223"/>
      <c r="I171" s="223"/>
      <c r="J171" s="223"/>
      <c r="K171" s="223"/>
      <c r="L171" s="223"/>
      <c r="M171" s="223"/>
      <c r="N171" s="223"/>
      <c r="O171" s="223"/>
      <c r="P171" s="223"/>
    </row>
    <row r="172" spans="1:16" x14ac:dyDescent="0.2">
      <c r="A172" s="223"/>
      <c r="B172" s="223"/>
      <c r="C172" s="223"/>
      <c r="D172" s="223"/>
      <c r="E172" s="223"/>
      <c r="F172" s="223"/>
      <c r="G172" s="223"/>
      <c r="H172" s="223"/>
      <c r="I172" s="223"/>
      <c r="J172" s="223"/>
      <c r="K172" s="223"/>
      <c r="L172" s="223"/>
      <c r="M172" s="223"/>
      <c r="N172" s="223"/>
      <c r="O172" s="223"/>
      <c r="P172" s="223"/>
    </row>
    <row r="173" spans="1:16" x14ac:dyDescent="0.2">
      <c r="A173" s="223"/>
      <c r="B173" s="223"/>
      <c r="C173" s="223"/>
      <c r="D173" s="223"/>
      <c r="E173" s="223"/>
      <c r="F173" s="223"/>
      <c r="G173" s="223"/>
      <c r="H173" s="223"/>
      <c r="I173" s="223"/>
      <c r="J173" s="223"/>
      <c r="K173" s="223"/>
      <c r="L173" s="223"/>
      <c r="M173" s="223"/>
      <c r="N173" s="223"/>
      <c r="O173" s="223"/>
      <c r="P173" s="223"/>
    </row>
    <row r="174" spans="1:16" x14ac:dyDescent="0.2">
      <c r="A174" s="223"/>
      <c r="B174" s="223"/>
      <c r="C174" s="223"/>
      <c r="D174" s="223"/>
      <c r="E174" s="223"/>
      <c r="F174" s="223"/>
      <c r="G174" s="223"/>
      <c r="H174" s="223"/>
      <c r="I174" s="223"/>
      <c r="J174" s="223"/>
      <c r="K174" s="223"/>
      <c r="L174" s="223"/>
      <c r="M174" s="223"/>
      <c r="N174" s="223"/>
      <c r="O174" s="223"/>
      <c r="P174" s="223"/>
    </row>
    <row r="175" spans="1:16" x14ac:dyDescent="0.2">
      <c r="A175" s="223"/>
      <c r="B175" s="223"/>
      <c r="C175" s="223"/>
      <c r="D175" s="223"/>
      <c r="E175" s="223"/>
      <c r="F175" s="223"/>
      <c r="G175" s="223"/>
      <c r="H175" s="223"/>
      <c r="I175" s="223"/>
      <c r="J175" s="223"/>
      <c r="K175" s="223"/>
      <c r="L175" s="223"/>
      <c r="M175" s="223"/>
      <c r="N175" s="223"/>
      <c r="O175" s="223"/>
      <c r="P175" s="223"/>
    </row>
    <row r="176" spans="1:16" x14ac:dyDescent="0.2">
      <c r="A176" s="223"/>
      <c r="B176" s="223"/>
      <c r="C176" s="223"/>
      <c r="D176" s="223"/>
      <c r="E176" s="223"/>
      <c r="F176" s="223"/>
      <c r="G176" s="223"/>
      <c r="H176" s="223"/>
      <c r="I176" s="223"/>
      <c r="J176" s="223"/>
      <c r="K176" s="223"/>
      <c r="L176" s="223"/>
      <c r="M176" s="223"/>
      <c r="N176" s="223"/>
      <c r="O176" s="223"/>
      <c r="P176" s="223"/>
    </row>
    <row r="177" spans="1:16" x14ac:dyDescent="0.2">
      <c r="A177" s="223"/>
      <c r="B177" s="223"/>
      <c r="C177" s="223"/>
      <c r="D177" s="223"/>
      <c r="E177" s="223"/>
      <c r="F177" s="223"/>
      <c r="G177" s="223"/>
      <c r="H177" s="223"/>
      <c r="I177" s="223"/>
      <c r="J177" s="223"/>
      <c r="K177" s="223"/>
      <c r="L177" s="223"/>
      <c r="M177" s="223"/>
      <c r="N177" s="223"/>
      <c r="O177" s="223"/>
      <c r="P177" s="223"/>
    </row>
    <row r="178" spans="1:16" x14ac:dyDescent="0.2">
      <c r="A178" s="223"/>
      <c r="B178" s="223"/>
      <c r="C178" s="223"/>
      <c r="D178" s="223"/>
      <c r="E178" s="223"/>
      <c r="F178" s="223"/>
      <c r="G178" s="223"/>
      <c r="H178" s="223"/>
      <c r="I178" s="223"/>
      <c r="J178" s="223"/>
      <c r="K178" s="223"/>
      <c r="L178" s="223"/>
      <c r="M178" s="223"/>
      <c r="N178" s="223"/>
      <c r="O178" s="223"/>
      <c r="P178" s="223"/>
    </row>
    <row r="179" spans="1:16" x14ac:dyDescent="0.2">
      <c r="A179" s="223"/>
      <c r="B179" s="223"/>
      <c r="C179" s="223"/>
      <c r="D179" s="223"/>
      <c r="E179" s="223"/>
      <c r="F179" s="223"/>
      <c r="G179" s="223"/>
      <c r="H179" s="223"/>
      <c r="I179" s="223"/>
      <c r="J179" s="223"/>
      <c r="K179" s="223"/>
      <c r="L179" s="223"/>
      <c r="M179" s="223"/>
      <c r="N179" s="223"/>
      <c r="O179" s="223"/>
      <c r="P179" s="223"/>
    </row>
    <row r="180" spans="1:16" x14ac:dyDescent="0.2">
      <c r="A180" s="223"/>
      <c r="B180" s="223"/>
      <c r="C180" s="223"/>
      <c r="D180" s="223"/>
      <c r="E180" s="223"/>
      <c r="F180" s="223"/>
      <c r="G180" s="223"/>
      <c r="H180" s="223"/>
      <c r="I180" s="223"/>
      <c r="J180" s="223"/>
      <c r="K180" s="223"/>
      <c r="L180" s="223"/>
      <c r="M180" s="223"/>
      <c r="N180" s="223"/>
      <c r="O180" s="223"/>
      <c r="P180" s="223"/>
    </row>
    <row r="181" spans="1:16" x14ac:dyDescent="0.2">
      <c r="A181" s="223"/>
      <c r="B181" s="223"/>
      <c r="C181" s="223"/>
      <c r="D181" s="223"/>
      <c r="E181" s="223"/>
      <c r="F181" s="223"/>
      <c r="G181" s="223"/>
      <c r="H181" s="223"/>
      <c r="I181" s="223"/>
      <c r="J181" s="223"/>
      <c r="K181" s="223"/>
      <c r="L181" s="223"/>
      <c r="M181" s="223"/>
      <c r="N181" s="223"/>
      <c r="O181" s="223"/>
      <c r="P181" s="223"/>
    </row>
    <row r="182" spans="1:16" x14ac:dyDescent="0.2">
      <c r="A182" s="223"/>
      <c r="B182" s="223"/>
      <c r="C182" s="223"/>
      <c r="D182" s="223"/>
      <c r="E182" s="223"/>
      <c r="F182" s="223"/>
      <c r="G182" s="223"/>
      <c r="H182" s="223"/>
      <c r="I182" s="223"/>
      <c r="J182" s="223"/>
      <c r="K182" s="223"/>
      <c r="L182" s="223"/>
      <c r="M182" s="223"/>
      <c r="N182" s="223"/>
      <c r="O182" s="223"/>
      <c r="P182" s="223"/>
    </row>
    <row r="183" spans="1:16" x14ac:dyDescent="0.2">
      <c r="A183" s="223"/>
      <c r="B183" s="223"/>
      <c r="C183" s="223"/>
      <c r="D183" s="223"/>
      <c r="E183" s="223"/>
      <c r="F183" s="223"/>
      <c r="G183" s="223"/>
      <c r="H183" s="223"/>
      <c r="I183" s="223"/>
      <c r="J183" s="223"/>
      <c r="K183" s="223"/>
      <c r="L183" s="223"/>
      <c r="M183" s="223"/>
      <c r="N183" s="223"/>
      <c r="O183" s="223"/>
      <c r="P183" s="223"/>
    </row>
    <row r="184" spans="1:16" x14ac:dyDescent="0.2">
      <c r="A184" s="223"/>
      <c r="B184" s="223"/>
      <c r="C184" s="223"/>
      <c r="D184" s="223"/>
      <c r="E184" s="223"/>
      <c r="F184" s="223"/>
      <c r="G184" s="223"/>
      <c r="H184" s="223"/>
      <c r="I184" s="223"/>
      <c r="J184" s="223"/>
      <c r="K184" s="223"/>
      <c r="L184" s="223"/>
      <c r="M184" s="223"/>
      <c r="N184" s="223"/>
      <c r="O184" s="223"/>
      <c r="P184" s="223"/>
    </row>
    <row r="185" spans="1:16" x14ac:dyDescent="0.2">
      <c r="A185" s="223"/>
      <c r="B185" s="223"/>
      <c r="C185" s="223"/>
      <c r="D185" s="223"/>
      <c r="E185" s="223"/>
      <c r="F185" s="223"/>
      <c r="G185" s="223"/>
      <c r="H185" s="223"/>
      <c r="I185" s="223"/>
      <c r="J185" s="223"/>
      <c r="K185" s="223"/>
      <c r="L185" s="223"/>
      <c r="M185" s="223"/>
      <c r="N185" s="223"/>
      <c r="O185" s="223"/>
      <c r="P185" s="223"/>
    </row>
    <row r="186" spans="1:16" x14ac:dyDescent="0.2">
      <c r="A186" s="223"/>
      <c r="B186" s="223"/>
      <c r="C186" s="223"/>
      <c r="D186" s="223"/>
      <c r="E186" s="223"/>
      <c r="F186" s="223"/>
      <c r="G186" s="223"/>
      <c r="H186" s="223"/>
      <c r="I186" s="223"/>
      <c r="J186" s="223"/>
      <c r="K186" s="223"/>
      <c r="L186" s="223"/>
      <c r="M186" s="223"/>
      <c r="N186" s="223"/>
      <c r="O186" s="223"/>
      <c r="P186" s="223"/>
    </row>
    <row r="187" spans="1:16" x14ac:dyDescent="0.2">
      <c r="A187" s="223"/>
      <c r="B187" s="223"/>
      <c r="C187" s="223"/>
      <c r="D187" s="223"/>
      <c r="E187" s="223"/>
      <c r="F187" s="223"/>
      <c r="G187" s="223"/>
      <c r="H187" s="223"/>
      <c r="I187" s="223"/>
      <c r="J187" s="223"/>
      <c r="K187" s="223"/>
      <c r="L187" s="223"/>
      <c r="M187" s="223"/>
      <c r="N187" s="223"/>
      <c r="O187" s="223"/>
      <c r="P187" s="223"/>
    </row>
    <row r="188" spans="1:16" x14ac:dyDescent="0.2">
      <c r="A188" s="223"/>
      <c r="B188" s="223"/>
      <c r="C188" s="223"/>
      <c r="D188" s="223"/>
      <c r="E188" s="223"/>
      <c r="F188" s="223"/>
      <c r="G188" s="223"/>
      <c r="H188" s="223"/>
      <c r="I188" s="223"/>
      <c r="J188" s="223"/>
      <c r="K188" s="223"/>
      <c r="L188" s="223"/>
      <c r="M188" s="223"/>
      <c r="N188" s="223"/>
      <c r="O188" s="223"/>
      <c r="P188" s="223"/>
    </row>
    <row r="189" spans="1:16" x14ac:dyDescent="0.2">
      <c r="A189" s="223"/>
      <c r="B189" s="223"/>
      <c r="C189" s="223"/>
      <c r="D189" s="223"/>
      <c r="E189" s="223"/>
      <c r="F189" s="223"/>
      <c r="G189" s="223"/>
      <c r="H189" s="223"/>
      <c r="I189" s="223"/>
      <c r="J189" s="223"/>
      <c r="K189" s="223"/>
      <c r="L189" s="223"/>
      <c r="M189" s="223"/>
      <c r="N189" s="223"/>
      <c r="O189" s="223"/>
      <c r="P189" s="223"/>
    </row>
    <row r="190" spans="1:16" x14ac:dyDescent="0.2">
      <c r="A190" s="223"/>
      <c r="B190" s="223"/>
      <c r="C190" s="223"/>
      <c r="D190" s="223"/>
      <c r="E190" s="223"/>
      <c r="F190" s="223"/>
      <c r="G190" s="223"/>
      <c r="H190" s="223"/>
      <c r="I190" s="223"/>
      <c r="J190" s="223"/>
      <c r="K190" s="223"/>
      <c r="L190" s="223"/>
      <c r="M190" s="223"/>
      <c r="N190" s="223"/>
      <c r="O190" s="223"/>
      <c r="P190" s="223"/>
    </row>
    <row r="191" spans="1:16" x14ac:dyDescent="0.2">
      <c r="A191" s="223"/>
      <c r="B191" s="223"/>
      <c r="C191" s="223"/>
      <c r="D191" s="223"/>
      <c r="E191" s="223"/>
      <c r="F191" s="223"/>
      <c r="G191" s="223"/>
      <c r="H191" s="223"/>
      <c r="I191" s="223"/>
      <c r="J191" s="223"/>
      <c r="K191" s="223"/>
      <c r="L191" s="223"/>
      <c r="M191" s="223"/>
      <c r="N191" s="223"/>
      <c r="O191" s="223"/>
      <c r="P191" s="223"/>
    </row>
    <row r="192" spans="1:16" x14ac:dyDescent="0.2">
      <c r="A192" s="223"/>
      <c r="B192" s="223"/>
      <c r="C192" s="223"/>
      <c r="D192" s="223"/>
      <c r="E192" s="223"/>
      <c r="F192" s="223"/>
      <c r="G192" s="223"/>
      <c r="H192" s="223"/>
      <c r="I192" s="223"/>
      <c r="J192" s="223"/>
      <c r="K192" s="223"/>
      <c r="L192" s="223"/>
      <c r="M192" s="223"/>
      <c r="N192" s="223"/>
      <c r="O192" s="223"/>
      <c r="P192" s="223"/>
    </row>
    <row r="193" spans="1:16" x14ac:dyDescent="0.2">
      <c r="A193" s="223"/>
      <c r="B193" s="223"/>
      <c r="C193" s="223"/>
      <c r="D193" s="223"/>
      <c r="E193" s="223"/>
      <c r="F193" s="223"/>
      <c r="G193" s="223"/>
      <c r="H193" s="223"/>
      <c r="I193" s="223"/>
      <c r="J193" s="223"/>
      <c r="K193" s="223"/>
      <c r="L193" s="223"/>
      <c r="M193" s="223"/>
      <c r="N193" s="223"/>
      <c r="O193" s="223"/>
      <c r="P193" s="223"/>
    </row>
    <row r="194" spans="1:16" x14ac:dyDescent="0.2">
      <c r="A194" s="223"/>
      <c r="B194" s="223"/>
      <c r="C194" s="223"/>
      <c r="D194" s="223"/>
      <c r="E194" s="223"/>
      <c r="F194" s="223"/>
      <c r="G194" s="223"/>
      <c r="H194" s="223"/>
      <c r="I194" s="223"/>
      <c r="J194" s="223"/>
      <c r="K194" s="223"/>
      <c r="L194" s="223"/>
      <c r="M194" s="223"/>
      <c r="N194" s="223"/>
      <c r="O194" s="223"/>
      <c r="P194" s="22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workbookViewId="0">
      <selection activeCell="E79" sqref="E79"/>
    </sheetView>
  </sheetViews>
  <sheetFormatPr baseColWidth="10" defaultColWidth="8.83203125" defaultRowHeight="15" x14ac:dyDescent="0.2"/>
  <sheetData>
    <row r="1" spans="1:1" x14ac:dyDescent="0.2">
      <c r="A1" t="s">
        <v>7</v>
      </c>
    </row>
    <row r="2" spans="1:1" x14ac:dyDescent="0.2">
      <c r="A2" t="s">
        <v>8</v>
      </c>
    </row>
    <row r="3" spans="1:1" x14ac:dyDescent="0.2">
      <c r="A3" t="s">
        <v>9</v>
      </c>
    </row>
    <row r="4" spans="1:1" x14ac:dyDescent="0.2">
      <c r="A4" t="s">
        <v>10</v>
      </c>
    </row>
    <row r="5" spans="1:1" x14ac:dyDescent="0.2">
      <c r="A5" t="s">
        <v>11</v>
      </c>
    </row>
    <row r="6" spans="1:1" x14ac:dyDescent="0.2">
      <c r="A6" t="s">
        <v>12</v>
      </c>
    </row>
    <row r="7" spans="1:1" x14ac:dyDescent="0.2">
      <c r="A7" t="s">
        <v>13</v>
      </c>
    </row>
    <row r="8" spans="1:1" x14ac:dyDescent="0.2">
      <c r="A8" t="s">
        <v>14</v>
      </c>
    </row>
    <row r="9" spans="1:1" x14ac:dyDescent="0.2">
      <c r="A9" t="s">
        <v>15</v>
      </c>
    </row>
    <row r="10" spans="1:1" x14ac:dyDescent="0.2">
      <c r="A10" t="s">
        <v>16</v>
      </c>
    </row>
    <row r="11" spans="1:1" x14ac:dyDescent="0.2">
      <c r="A11" t="s">
        <v>18</v>
      </c>
    </row>
    <row r="12" spans="1:1" x14ac:dyDescent="0.2">
      <c r="A12" t="s">
        <v>19</v>
      </c>
    </row>
    <row r="13" spans="1:1" x14ac:dyDescent="0.2">
      <c r="A13" t="s">
        <v>17</v>
      </c>
    </row>
    <row r="14" spans="1:1" x14ac:dyDescent="0.2">
      <c r="A14" t="s">
        <v>20</v>
      </c>
    </row>
    <row r="15" spans="1:1" x14ac:dyDescent="0.2">
      <c r="A15" t="s">
        <v>21</v>
      </c>
    </row>
    <row r="16" spans="1:1" x14ac:dyDescent="0.2">
      <c r="A16" t="s">
        <v>22</v>
      </c>
    </row>
    <row r="17" spans="1:1" x14ac:dyDescent="0.2">
      <c r="A17" t="s">
        <v>23</v>
      </c>
    </row>
    <row r="18" spans="1:1" x14ac:dyDescent="0.2">
      <c r="A18" t="s">
        <v>24</v>
      </c>
    </row>
    <row r="19" spans="1:1" x14ac:dyDescent="0.2">
      <c r="A19" t="s">
        <v>25</v>
      </c>
    </row>
    <row r="20" spans="1:1" x14ac:dyDescent="0.2">
      <c r="A20" t="s">
        <v>26</v>
      </c>
    </row>
    <row r="21" spans="1:1" x14ac:dyDescent="0.2">
      <c r="A21" t="s">
        <v>27</v>
      </c>
    </row>
    <row r="22" spans="1:1" x14ac:dyDescent="0.2">
      <c r="A22"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3B76F-1576-4EC3-BA24-106855F0952E}">
  <sheetPr>
    <tabColor rgb="FFFFFF00"/>
  </sheetPr>
  <dimension ref="A1:P194"/>
  <sheetViews>
    <sheetView workbookViewId="0">
      <selection activeCell="P77" sqref="P77"/>
    </sheetView>
  </sheetViews>
  <sheetFormatPr baseColWidth="10" defaultColWidth="8.83203125" defaultRowHeight="15" x14ac:dyDescent="0.2"/>
  <sheetData>
    <row r="1" spans="1:16" x14ac:dyDescent="0.2">
      <c r="A1" s="223"/>
      <c r="B1" s="223"/>
      <c r="C1" s="223"/>
      <c r="D1" s="223"/>
      <c r="E1" s="223"/>
      <c r="F1" s="223"/>
      <c r="G1" s="223"/>
      <c r="H1" s="223"/>
      <c r="I1" s="223"/>
      <c r="J1" s="223"/>
      <c r="K1" s="223"/>
      <c r="L1" s="223"/>
      <c r="M1" s="223"/>
      <c r="N1" s="223"/>
      <c r="O1" s="223"/>
      <c r="P1" s="223"/>
    </row>
    <row r="2" spans="1:16" x14ac:dyDescent="0.2">
      <c r="A2" s="223"/>
      <c r="B2" s="223"/>
      <c r="C2" s="223"/>
      <c r="D2" s="223"/>
      <c r="E2" s="223"/>
      <c r="F2" s="223"/>
      <c r="G2" s="223"/>
      <c r="H2" s="223"/>
      <c r="I2" s="223"/>
      <c r="J2" s="223"/>
      <c r="K2" s="223"/>
      <c r="L2" s="223"/>
      <c r="M2" s="223"/>
      <c r="N2" s="223"/>
      <c r="O2" s="223"/>
      <c r="P2" s="223"/>
    </row>
    <row r="3" spans="1:16" x14ac:dyDescent="0.2">
      <c r="A3" s="223"/>
      <c r="B3" s="223"/>
      <c r="C3" s="223"/>
      <c r="D3" s="223"/>
      <c r="E3" s="223"/>
      <c r="F3" s="223"/>
      <c r="G3" s="223"/>
      <c r="H3" s="223"/>
      <c r="I3" s="223"/>
      <c r="J3" s="223"/>
      <c r="K3" s="223"/>
      <c r="L3" s="223"/>
      <c r="M3" s="223"/>
      <c r="N3" s="223"/>
      <c r="O3" s="223"/>
      <c r="P3" s="223"/>
    </row>
    <row r="4" spans="1:16" x14ac:dyDescent="0.2">
      <c r="A4" s="223"/>
      <c r="B4" s="223"/>
      <c r="C4" s="223"/>
      <c r="D4" s="223"/>
      <c r="E4" s="223"/>
      <c r="F4" s="223"/>
      <c r="G4" s="223"/>
      <c r="H4" s="223"/>
      <c r="I4" s="223"/>
      <c r="J4" s="223"/>
      <c r="K4" s="223"/>
      <c r="L4" s="223"/>
      <c r="M4" s="223"/>
      <c r="N4" s="223"/>
      <c r="O4" s="223"/>
      <c r="P4" s="223"/>
    </row>
    <row r="5" spans="1:16" x14ac:dyDescent="0.2">
      <c r="A5" s="223"/>
      <c r="B5" s="223"/>
      <c r="C5" s="223"/>
      <c r="D5" s="223"/>
      <c r="E5" s="223"/>
      <c r="F5" s="223"/>
      <c r="G5" s="223"/>
      <c r="H5" s="223"/>
      <c r="I5" s="223"/>
      <c r="J5" s="223"/>
      <c r="K5" s="223"/>
      <c r="L5" s="223"/>
      <c r="M5" s="223"/>
      <c r="N5" s="223"/>
      <c r="O5" s="223"/>
      <c r="P5" s="223"/>
    </row>
    <row r="6" spans="1:16" x14ac:dyDescent="0.2">
      <c r="A6" s="223"/>
      <c r="B6" s="223"/>
      <c r="C6" s="223"/>
      <c r="D6" s="223"/>
      <c r="E6" s="223"/>
      <c r="F6" s="223"/>
      <c r="G6" s="223"/>
      <c r="H6" s="223"/>
      <c r="I6" s="223"/>
      <c r="J6" s="223"/>
      <c r="K6" s="223"/>
      <c r="L6" s="223"/>
      <c r="M6" s="223"/>
      <c r="N6" s="223"/>
      <c r="O6" s="223"/>
      <c r="P6" s="223"/>
    </row>
    <row r="7" spans="1:16" x14ac:dyDescent="0.2">
      <c r="A7" s="223"/>
      <c r="B7" s="223"/>
      <c r="C7" s="223"/>
      <c r="D7" s="223"/>
      <c r="E7" s="223"/>
      <c r="F7" s="223"/>
      <c r="G7" s="223"/>
      <c r="H7" s="223"/>
      <c r="I7" s="223"/>
      <c r="J7" s="223"/>
      <c r="K7" s="223"/>
      <c r="L7" s="223"/>
      <c r="M7" s="223"/>
      <c r="N7" s="223"/>
      <c r="O7" s="223"/>
      <c r="P7" s="223"/>
    </row>
    <row r="8" spans="1:16" x14ac:dyDescent="0.2">
      <c r="A8" s="223"/>
      <c r="B8" s="223"/>
      <c r="C8" s="223"/>
      <c r="D8" s="223"/>
      <c r="E8" s="223"/>
      <c r="F8" s="223"/>
      <c r="G8" s="223"/>
      <c r="H8" s="223"/>
      <c r="I8" s="223"/>
      <c r="J8" s="223"/>
      <c r="K8" s="223"/>
      <c r="L8" s="223"/>
      <c r="M8" s="223"/>
      <c r="N8" s="223"/>
      <c r="O8" s="223"/>
      <c r="P8" s="223"/>
    </row>
    <row r="9" spans="1:16" x14ac:dyDescent="0.2">
      <c r="A9" s="223"/>
      <c r="B9" s="223"/>
      <c r="C9" s="223"/>
      <c r="D9" s="223"/>
      <c r="E9" s="223"/>
      <c r="F9" s="223"/>
      <c r="G9" s="223"/>
      <c r="H9" s="223"/>
      <c r="I9" s="223"/>
      <c r="J9" s="223"/>
      <c r="K9" s="223"/>
      <c r="L9" s="223"/>
      <c r="M9" s="223"/>
      <c r="N9" s="223"/>
      <c r="O9" s="223"/>
      <c r="P9" s="223"/>
    </row>
    <row r="10" spans="1:16" x14ac:dyDescent="0.2">
      <c r="A10" s="223"/>
      <c r="B10" s="223"/>
      <c r="C10" s="223"/>
      <c r="D10" s="223"/>
      <c r="E10" s="223"/>
      <c r="F10" s="223"/>
      <c r="G10" s="223"/>
      <c r="H10" s="223"/>
      <c r="I10" s="223"/>
      <c r="J10" s="223"/>
      <c r="K10" s="223"/>
      <c r="L10" s="223"/>
      <c r="M10" s="223"/>
      <c r="N10" s="223"/>
      <c r="O10" s="223"/>
      <c r="P10" s="223"/>
    </row>
    <row r="11" spans="1:16" x14ac:dyDescent="0.2">
      <c r="A11" s="223"/>
      <c r="B11" s="223"/>
      <c r="C11" s="223"/>
      <c r="D11" s="223"/>
      <c r="E11" s="223"/>
      <c r="F11" s="223"/>
      <c r="G11" s="223"/>
      <c r="H11" s="223"/>
      <c r="I11" s="223"/>
      <c r="J11" s="223"/>
      <c r="K11" s="223"/>
      <c r="L11" s="223"/>
      <c r="M11" s="223"/>
      <c r="N11" s="223"/>
      <c r="O11" s="223"/>
      <c r="P11" s="223"/>
    </row>
    <row r="12" spans="1:16" x14ac:dyDescent="0.2">
      <c r="A12" s="223"/>
      <c r="B12" s="223"/>
      <c r="C12" s="223"/>
      <c r="D12" s="223"/>
      <c r="E12" s="223"/>
      <c r="F12" s="223"/>
      <c r="G12" s="223"/>
      <c r="H12" s="223"/>
      <c r="I12" s="223"/>
      <c r="J12" s="223"/>
      <c r="K12" s="223"/>
      <c r="L12" s="223"/>
      <c r="M12" s="223"/>
      <c r="N12" s="223"/>
      <c r="O12" s="223"/>
      <c r="P12" s="223"/>
    </row>
    <row r="13" spans="1:16" x14ac:dyDescent="0.2">
      <c r="A13" s="223"/>
      <c r="B13" s="223"/>
      <c r="C13" s="223"/>
      <c r="D13" s="223"/>
      <c r="E13" s="223"/>
      <c r="F13" s="223"/>
      <c r="G13" s="223"/>
      <c r="H13" s="223"/>
      <c r="I13" s="223"/>
      <c r="J13" s="223"/>
      <c r="K13" s="223"/>
      <c r="L13" s="223"/>
      <c r="M13" s="223"/>
      <c r="N13" s="223"/>
      <c r="O13" s="223"/>
      <c r="P13" s="223"/>
    </row>
    <row r="14" spans="1:16" x14ac:dyDescent="0.2">
      <c r="A14" s="223"/>
      <c r="B14" s="223"/>
      <c r="C14" s="223"/>
      <c r="D14" s="223"/>
      <c r="E14" s="223"/>
      <c r="F14" s="223"/>
      <c r="G14" s="223"/>
      <c r="H14" s="223"/>
      <c r="I14" s="223"/>
      <c r="J14" s="223"/>
      <c r="K14" s="223"/>
      <c r="L14" s="223"/>
      <c r="M14" s="223"/>
      <c r="N14" s="223"/>
      <c r="O14" s="223"/>
      <c r="P14" s="223"/>
    </row>
    <row r="15" spans="1:16" x14ac:dyDescent="0.2">
      <c r="A15" s="223"/>
      <c r="B15" s="223"/>
      <c r="C15" s="223"/>
      <c r="D15" s="223"/>
      <c r="E15" s="223"/>
      <c r="F15" s="223"/>
      <c r="G15" s="223"/>
      <c r="H15" s="223"/>
      <c r="I15" s="223"/>
      <c r="J15" s="223"/>
      <c r="K15" s="223"/>
      <c r="L15" s="223"/>
      <c r="M15" s="223"/>
      <c r="N15" s="223"/>
      <c r="O15" s="223"/>
      <c r="P15" s="223"/>
    </row>
    <row r="16" spans="1:16" x14ac:dyDescent="0.2">
      <c r="A16" s="223"/>
      <c r="B16" s="223"/>
      <c r="C16" s="223"/>
      <c r="D16" s="223"/>
      <c r="E16" s="223"/>
      <c r="F16" s="223"/>
      <c r="G16" s="223"/>
      <c r="H16" s="223"/>
      <c r="I16" s="223"/>
      <c r="J16" s="223"/>
      <c r="K16" s="223"/>
      <c r="L16" s="223"/>
      <c r="M16" s="223"/>
      <c r="N16" s="223"/>
      <c r="O16" s="223"/>
      <c r="P16" s="223"/>
    </row>
    <row r="17" spans="1:16" x14ac:dyDescent="0.2">
      <c r="A17" s="223"/>
      <c r="B17" s="223"/>
      <c r="C17" s="223"/>
      <c r="D17" s="223"/>
      <c r="E17" s="223"/>
      <c r="F17" s="223"/>
      <c r="G17" s="223"/>
      <c r="H17" s="223"/>
      <c r="I17" s="223"/>
      <c r="J17" s="223"/>
      <c r="K17" s="223"/>
      <c r="L17" s="223"/>
      <c r="M17" s="223"/>
      <c r="N17" s="223"/>
      <c r="O17" s="223"/>
      <c r="P17" s="223"/>
    </row>
    <row r="18" spans="1:16" x14ac:dyDescent="0.2">
      <c r="A18" s="223"/>
      <c r="B18" s="223"/>
      <c r="C18" s="223"/>
      <c r="D18" s="223"/>
      <c r="E18" s="223"/>
      <c r="F18" s="223"/>
      <c r="G18" s="223"/>
      <c r="H18" s="223"/>
      <c r="I18" s="223"/>
      <c r="J18" s="223"/>
      <c r="K18" s="223"/>
      <c r="L18" s="223"/>
      <c r="M18" s="223"/>
      <c r="N18" s="223"/>
      <c r="O18" s="223"/>
      <c r="P18" s="223"/>
    </row>
    <row r="19" spans="1:16" x14ac:dyDescent="0.2">
      <c r="A19" s="223"/>
      <c r="B19" s="223"/>
      <c r="C19" s="223"/>
      <c r="D19" s="223"/>
      <c r="E19" s="223"/>
      <c r="F19" s="223"/>
      <c r="G19" s="223"/>
      <c r="H19" s="223"/>
      <c r="I19" s="223"/>
      <c r="J19" s="223"/>
      <c r="K19" s="223"/>
      <c r="L19" s="223"/>
      <c r="M19" s="223"/>
      <c r="N19" s="223"/>
      <c r="O19" s="223"/>
      <c r="P19" s="223"/>
    </row>
    <row r="20" spans="1:16" x14ac:dyDescent="0.2">
      <c r="A20" s="223"/>
      <c r="B20" s="223"/>
      <c r="C20" s="223"/>
      <c r="D20" s="223"/>
      <c r="E20" s="223"/>
      <c r="F20" s="223"/>
      <c r="G20" s="223"/>
      <c r="H20" s="223"/>
      <c r="I20" s="223"/>
      <c r="J20" s="223"/>
      <c r="K20" s="223"/>
      <c r="L20" s="223"/>
      <c r="M20" s="223"/>
      <c r="N20" s="223"/>
      <c r="O20" s="223"/>
      <c r="P20" s="223"/>
    </row>
    <row r="21" spans="1:16" x14ac:dyDescent="0.2">
      <c r="A21" s="223"/>
      <c r="B21" s="223"/>
      <c r="C21" s="223"/>
      <c r="D21" s="223"/>
      <c r="E21" s="223"/>
      <c r="F21" s="223"/>
      <c r="G21" s="223"/>
      <c r="H21" s="223"/>
      <c r="I21" s="223"/>
      <c r="J21" s="223"/>
      <c r="K21" s="223"/>
      <c r="L21" s="223"/>
      <c r="M21" s="223"/>
      <c r="N21" s="223"/>
      <c r="O21" s="223"/>
      <c r="P21" s="223"/>
    </row>
    <row r="22" spans="1:16" x14ac:dyDescent="0.2">
      <c r="A22" s="223"/>
      <c r="B22" s="223"/>
      <c r="C22" s="223"/>
      <c r="D22" s="223"/>
      <c r="E22" s="223"/>
      <c r="F22" s="223"/>
      <c r="G22" s="223"/>
      <c r="H22" s="223"/>
      <c r="I22" s="223"/>
      <c r="J22" s="223"/>
      <c r="K22" s="223"/>
      <c r="L22" s="223"/>
      <c r="M22" s="223"/>
      <c r="N22" s="223"/>
      <c r="O22" s="223"/>
      <c r="P22" s="223"/>
    </row>
    <row r="23" spans="1:16" x14ac:dyDescent="0.2">
      <c r="A23" s="223"/>
      <c r="B23" s="223"/>
      <c r="C23" s="223"/>
      <c r="D23" s="223"/>
      <c r="E23" s="223"/>
      <c r="F23" s="223"/>
      <c r="G23" s="223"/>
      <c r="H23" s="223"/>
      <c r="I23" s="223"/>
      <c r="J23" s="223"/>
      <c r="K23" s="223"/>
      <c r="L23" s="223"/>
      <c r="M23" s="223"/>
      <c r="N23" s="223"/>
      <c r="O23" s="223"/>
      <c r="P23" s="223"/>
    </row>
    <row r="24" spans="1:16" x14ac:dyDescent="0.2">
      <c r="A24" s="223"/>
      <c r="B24" s="223"/>
      <c r="C24" s="223"/>
      <c r="D24" s="223"/>
      <c r="E24" s="223"/>
      <c r="F24" s="223"/>
      <c r="G24" s="223"/>
      <c r="H24" s="223"/>
      <c r="I24" s="223"/>
      <c r="J24" s="223"/>
      <c r="K24" s="223"/>
      <c r="L24" s="223"/>
      <c r="M24" s="223"/>
      <c r="N24" s="223"/>
      <c r="O24" s="223"/>
      <c r="P24" s="223"/>
    </row>
    <row r="25" spans="1:16" x14ac:dyDescent="0.2">
      <c r="A25" s="223"/>
      <c r="B25" s="223"/>
      <c r="C25" s="223"/>
      <c r="D25" s="223"/>
      <c r="E25" s="223"/>
      <c r="F25" s="223"/>
      <c r="G25" s="223"/>
      <c r="H25" s="223"/>
      <c r="I25" s="223"/>
      <c r="J25" s="223"/>
      <c r="K25" s="223"/>
      <c r="L25" s="223"/>
      <c r="M25" s="223"/>
      <c r="N25" s="223"/>
      <c r="O25" s="223"/>
      <c r="P25" s="223"/>
    </row>
    <row r="26" spans="1:16" x14ac:dyDescent="0.2">
      <c r="A26" s="223"/>
      <c r="B26" s="223"/>
      <c r="C26" s="223"/>
      <c r="D26" s="223"/>
      <c r="E26" s="223"/>
      <c r="F26" s="223"/>
      <c r="G26" s="223"/>
      <c r="H26" s="223"/>
      <c r="I26" s="223"/>
      <c r="J26" s="223"/>
      <c r="K26" s="223"/>
      <c r="L26" s="223"/>
      <c r="M26" s="223"/>
      <c r="N26" s="223"/>
      <c r="O26" s="223"/>
      <c r="P26" s="223"/>
    </row>
    <row r="27" spans="1:16" x14ac:dyDescent="0.2">
      <c r="A27" s="223"/>
      <c r="B27" s="223"/>
      <c r="C27" s="223"/>
      <c r="D27" s="223"/>
      <c r="E27" s="223"/>
      <c r="F27" s="223"/>
      <c r="G27" s="223"/>
      <c r="H27" s="223"/>
      <c r="I27" s="223"/>
      <c r="J27" s="223"/>
      <c r="K27" s="223"/>
      <c r="L27" s="223"/>
      <c r="M27" s="223"/>
      <c r="N27" s="223"/>
      <c r="O27" s="223"/>
      <c r="P27" s="223"/>
    </row>
    <row r="28" spans="1:16" x14ac:dyDescent="0.2">
      <c r="A28" s="223"/>
      <c r="B28" s="223"/>
      <c r="C28" s="223"/>
      <c r="D28" s="223"/>
      <c r="E28" s="223"/>
      <c r="F28" s="223"/>
      <c r="G28" s="223"/>
      <c r="H28" s="223"/>
      <c r="I28" s="223"/>
      <c r="J28" s="223"/>
      <c r="K28" s="223"/>
      <c r="L28" s="223"/>
      <c r="M28" s="223"/>
      <c r="N28" s="223"/>
      <c r="O28" s="223"/>
      <c r="P28" s="223"/>
    </row>
    <row r="29" spans="1:16" x14ac:dyDescent="0.2">
      <c r="A29" s="223"/>
      <c r="B29" s="223"/>
      <c r="C29" s="223"/>
      <c r="D29" s="223"/>
      <c r="E29" s="223"/>
      <c r="F29" s="223"/>
      <c r="G29" s="223"/>
      <c r="H29" s="223"/>
      <c r="I29" s="223"/>
      <c r="J29" s="223"/>
      <c r="K29" s="223"/>
      <c r="L29" s="223"/>
      <c r="M29" s="223"/>
      <c r="N29" s="223"/>
      <c r="O29" s="223"/>
      <c r="P29" s="223"/>
    </row>
    <row r="30" spans="1:16" x14ac:dyDescent="0.2">
      <c r="A30" s="223"/>
      <c r="B30" s="223"/>
      <c r="C30" s="223"/>
      <c r="D30" s="223"/>
      <c r="E30" s="223"/>
      <c r="F30" s="223"/>
      <c r="G30" s="223"/>
      <c r="H30" s="223"/>
      <c r="I30" s="223"/>
      <c r="J30" s="223"/>
      <c r="K30" s="223"/>
      <c r="L30" s="223"/>
      <c r="M30" s="223"/>
      <c r="N30" s="223"/>
      <c r="O30" s="223"/>
      <c r="P30" s="223"/>
    </row>
    <row r="31" spans="1:16" x14ac:dyDescent="0.2">
      <c r="A31" s="223"/>
      <c r="B31" s="223"/>
      <c r="C31" s="223"/>
      <c r="D31" s="223"/>
      <c r="E31" s="223"/>
      <c r="F31" s="223"/>
      <c r="G31" s="223"/>
      <c r="H31" s="223"/>
      <c r="I31" s="223"/>
      <c r="J31" s="223"/>
      <c r="K31" s="223"/>
      <c r="L31" s="223"/>
      <c r="M31" s="223"/>
      <c r="N31" s="223"/>
      <c r="O31" s="223"/>
      <c r="P31" s="223"/>
    </row>
    <row r="32" spans="1:16" x14ac:dyDescent="0.2">
      <c r="A32" s="223"/>
      <c r="B32" s="223"/>
      <c r="C32" s="223"/>
      <c r="D32" s="223"/>
      <c r="E32" s="223"/>
      <c r="F32" s="223"/>
      <c r="G32" s="223"/>
      <c r="H32" s="223"/>
      <c r="I32" s="223"/>
      <c r="J32" s="223"/>
      <c r="K32" s="223"/>
      <c r="L32" s="223"/>
      <c r="M32" s="223"/>
      <c r="N32" s="223"/>
      <c r="O32" s="223"/>
      <c r="P32" s="223"/>
    </row>
    <row r="33" spans="1:16" x14ac:dyDescent="0.2">
      <c r="A33" s="223"/>
      <c r="B33" s="223"/>
      <c r="C33" s="223"/>
      <c r="D33" s="223"/>
      <c r="E33" s="223"/>
      <c r="F33" s="223"/>
      <c r="G33" s="223"/>
      <c r="H33" s="223"/>
      <c r="I33" s="223"/>
      <c r="J33" s="223"/>
      <c r="K33" s="223"/>
      <c r="L33" s="223"/>
      <c r="M33" s="223"/>
      <c r="N33" s="223"/>
      <c r="O33" s="223"/>
      <c r="P33" s="223"/>
    </row>
    <row r="34" spans="1:16" x14ac:dyDescent="0.2">
      <c r="A34" s="223"/>
      <c r="B34" s="223"/>
      <c r="C34" s="223"/>
      <c r="D34" s="223"/>
      <c r="E34" s="223"/>
      <c r="F34" s="223"/>
      <c r="G34" s="223"/>
      <c r="H34" s="223"/>
      <c r="I34" s="223"/>
      <c r="J34" s="223"/>
      <c r="K34" s="223"/>
      <c r="L34" s="223"/>
      <c r="M34" s="223"/>
      <c r="N34" s="223"/>
      <c r="O34" s="223"/>
      <c r="P34" s="223"/>
    </row>
    <row r="35" spans="1:16" x14ac:dyDescent="0.2">
      <c r="A35" s="223"/>
      <c r="B35" s="223"/>
      <c r="C35" s="223"/>
      <c r="D35" s="223"/>
      <c r="E35" s="223"/>
      <c r="F35" s="223"/>
      <c r="G35" s="223"/>
      <c r="H35" s="223"/>
      <c r="I35" s="223"/>
      <c r="J35" s="223"/>
      <c r="K35" s="223"/>
      <c r="L35" s="223"/>
      <c r="M35" s="223"/>
      <c r="N35" s="223"/>
      <c r="O35" s="223"/>
      <c r="P35" s="223"/>
    </row>
    <row r="36" spans="1:16" x14ac:dyDescent="0.2">
      <c r="A36" s="223"/>
      <c r="B36" s="223"/>
      <c r="C36" s="223"/>
      <c r="D36" s="223"/>
      <c r="E36" s="223"/>
      <c r="F36" s="223"/>
      <c r="G36" s="223"/>
      <c r="H36" s="223"/>
      <c r="I36" s="223"/>
      <c r="J36" s="223"/>
      <c r="K36" s="223"/>
      <c r="L36" s="223"/>
      <c r="M36" s="223"/>
      <c r="N36" s="223"/>
      <c r="O36" s="223"/>
      <c r="P36" s="223"/>
    </row>
    <row r="37" spans="1:16" x14ac:dyDescent="0.2">
      <c r="A37" s="223"/>
      <c r="B37" s="223"/>
      <c r="C37" s="223"/>
      <c r="D37" s="223"/>
      <c r="E37" s="223"/>
      <c r="F37" s="223"/>
      <c r="G37" s="223"/>
      <c r="H37" s="223"/>
      <c r="I37" s="223"/>
      <c r="J37" s="223"/>
      <c r="K37" s="223"/>
      <c r="L37" s="223"/>
      <c r="M37" s="223"/>
      <c r="N37" s="223"/>
      <c r="O37" s="223"/>
      <c r="P37" s="223"/>
    </row>
    <row r="38" spans="1:16" x14ac:dyDescent="0.2">
      <c r="A38" s="223"/>
      <c r="B38" s="223"/>
      <c r="C38" s="223"/>
      <c r="D38" s="223"/>
      <c r="E38" s="223"/>
      <c r="F38" s="223"/>
      <c r="G38" s="223"/>
      <c r="H38" s="223"/>
      <c r="I38" s="223"/>
      <c r="J38" s="223"/>
      <c r="K38" s="223"/>
      <c r="L38" s="223"/>
      <c r="M38" s="223"/>
      <c r="N38" s="223"/>
      <c r="O38" s="223"/>
      <c r="P38" s="223"/>
    </row>
    <row r="39" spans="1:16" x14ac:dyDescent="0.2">
      <c r="A39" s="223"/>
      <c r="B39" s="223"/>
      <c r="C39" s="223"/>
      <c r="D39" s="223"/>
      <c r="E39" s="223"/>
      <c r="F39" s="223"/>
      <c r="G39" s="223"/>
      <c r="H39" s="223"/>
      <c r="I39" s="223"/>
      <c r="J39" s="223"/>
      <c r="K39" s="223"/>
      <c r="L39" s="223"/>
      <c r="M39" s="223"/>
      <c r="N39" s="223"/>
      <c r="O39" s="223"/>
      <c r="P39" s="223"/>
    </row>
    <row r="40" spans="1:16" x14ac:dyDescent="0.2">
      <c r="A40" s="223"/>
      <c r="B40" s="223"/>
      <c r="C40" s="223"/>
      <c r="D40" s="223"/>
      <c r="E40" s="223"/>
      <c r="F40" s="223"/>
      <c r="G40" s="223"/>
      <c r="H40" s="223"/>
      <c r="I40" s="223"/>
      <c r="J40" s="223"/>
      <c r="K40" s="223"/>
      <c r="L40" s="223"/>
      <c r="M40" s="223"/>
      <c r="N40" s="223"/>
      <c r="O40" s="223"/>
      <c r="P40" s="223"/>
    </row>
    <row r="41" spans="1:16" x14ac:dyDescent="0.2">
      <c r="A41" s="223"/>
      <c r="B41" s="223"/>
      <c r="C41" s="223"/>
      <c r="D41" s="223"/>
      <c r="E41" s="223"/>
      <c r="F41" s="223"/>
      <c r="G41" s="223"/>
      <c r="H41" s="223"/>
      <c r="I41" s="223"/>
      <c r="J41" s="223"/>
      <c r="K41" s="223"/>
      <c r="L41" s="223"/>
      <c r="M41" s="223"/>
      <c r="N41" s="223"/>
      <c r="O41" s="223"/>
      <c r="P41" s="223"/>
    </row>
    <row r="42" spans="1:16" x14ac:dyDescent="0.2">
      <c r="A42" s="223"/>
      <c r="B42" s="223"/>
      <c r="C42" s="223"/>
      <c r="D42" s="223"/>
      <c r="E42" s="223"/>
      <c r="F42" s="223"/>
      <c r="G42" s="223"/>
      <c r="H42" s="223"/>
      <c r="I42" s="223"/>
      <c r="J42" s="223"/>
      <c r="K42" s="223"/>
      <c r="L42" s="223"/>
      <c r="M42" s="223"/>
      <c r="N42" s="223"/>
      <c r="O42" s="223"/>
      <c r="P42" s="223"/>
    </row>
    <row r="43" spans="1:16" x14ac:dyDescent="0.2">
      <c r="A43" s="223"/>
      <c r="B43" s="223"/>
      <c r="C43" s="223"/>
      <c r="D43" s="223"/>
      <c r="E43" s="223"/>
      <c r="F43" s="223"/>
      <c r="G43" s="223"/>
      <c r="H43" s="223"/>
      <c r="I43" s="223"/>
      <c r="J43" s="223"/>
      <c r="K43" s="223"/>
      <c r="L43" s="223"/>
      <c r="M43" s="223"/>
      <c r="N43" s="223"/>
      <c r="O43" s="223"/>
      <c r="P43" s="223"/>
    </row>
    <row r="44" spans="1:16" x14ac:dyDescent="0.2">
      <c r="A44" s="223"/>
      <c r="B44" s="223"/>
      <c r="C44" s="223"/>
      <c r="D44" s="223"/>
      <c r="E44" s="223"/>
      <c r="F44" s="223"/>
      <c r="G44" s="223"/>
      <c r="H44" s="223"/>
      <c r="I44" s="223"/>
      <c r="J44" s="223"/>
      <c r="K44" s="223"/>
      <c r="L44" s="223"/>
      <c r="M44" s="223"/>
      <c r="N44" s="223"/>
      <c r="O44" s="223"/>
      <c r="P44" s="223"/>
    </row>
    <row r="45" spans="1:16" x14ac:dyDescent="0.2">
      <c r="A45" s="223"/>
      <c r="B45" s="223"/>
      <c r="C45" s="223"/>
      <c r="D45" s="223"/>
      <c r="E45" s="223"/>
      <c r="F45" s="223"/>
      <c r="G45" s="223"/>
      <c r="H45" s="223"/>
      <c r="I45" s="223"/>
      <c r="J45" s="223"/>
      <c r="K45" s="223"/>
      <c r="L45" s="223"/>
      <c r="M45" s="223"/>
      <c r="N45" s="223"/>
      <c r="O45" s="223"/>
      <c r="P45" s="223"/>
    </row>
    <row r="46" spans="1:16" x14ac:dyDescent="0.2">
      <c r="A46" s="223"/>
      <c r="B46" s="223"/>
      <c r="C46" s="223"/>
      <c r="D46" s="223"/>
      <c r="E46" s="223"/>
      <c r="F46" s="223"/>
      <c r="G46" s="223"/>
      <c r="H46" s="223"/>
      <c r="I46" s="223"/>
      <c r="J46" s="223"/>
      <c r="K46" s="223"/>
      <c r="L46" s="223"/>
      <c r="M46" s="223"/>
      <c r="N46" s="223"/>
      <c r="O46" s="223"/>
      <c r="P46" s="223"/>
    </row>
    <row r="47" spans="1:16" x14ac:dyDescent="0.2">
      <c r="A47" s="223"/>
      <c r="B47" s="223"/>
      <c r="C47" s="223"/>
      <c r="D47" s="223"/>
      <c r="E47" s="223"/>
      <c r="F47" s="223"/>
      <c r="G47" s="223"/>
      <c r="H47" s="223"/>
      <c r="I47" s="223"/>
      <c r="J47" s="223"/>
      <c r="K47" s="223"/>
      <c r="L47" s="223"/>
      <c r="M47" s="223"/>
      <c r="N47" s="223"/>
      <c r="O47" s="223"/>
      <c r="P47" s="223"/>
    </row>
    <row r="48" spans="1:16" x14ac:dyDescent="0.2">
      <c r="A48" s="223"/>
      <c r="B48" s="223"/>
      <c r="C48" s="223"/>
      <c r="D48" s="223"/>
      <c r="E48" s="223"/>
      <c r="F48" s="223"/>
      <c r="G48" s="223"/>
      <c r="H48" s="223"/>
      <c r="I48" s="223"/>
      <c r="J48" s="223"/>
      <c r="K48" s="223"/>
      <c r="L48" s="223"/>
      <c r="M48" s="223"/>
      <c r="N48" s="223"/>
      <c r="O48" s="223"/>
      <c r="P48" s="223"/>
    </row>
    <row r="49" spans="1:16" x14ac:dyDescent="0.2">
      <c r="A49" s="223"/>
      <c r="B49" s="223"/>
      <c r="C49" s="223"/>
      <c r="D49" s="223"/>
      <c r="E49" s="223"/>
      <c r="F49" s="223"/>
      <c r="G49" s="223"/>
      <c r="H49" s="223"/>
      <c r="I49" s="223"/>
      <c r="J49" s="223"/>
      <c r="K49" s="223"/>
      <c r="L49" s="223"/>
      <c r="M49" s="223"/>
      <c r="N49" s="223"/>
      <c r="O49" s="223"/>
      <c r="P49" s="223"/>
    </row>
    <row r="50" spans="1:16" x14ac:dyDescent="0.2">
      <c r="A50" s="223"/>
      <c r="B50" s="223"/>
      <c r="C50" s="223"/>
      <c r="D50" s="223"/>
      <c r="E50" s="223"/>
      <c r="F50" s="223"/>
      <c r="G50" s="223"/>
      <c r="H50" s="223"/>
      <c r="I50" s="223"/>
      <c r="J50" s="223"/>
      <c r="K50" s="223"/>
      <c r="L50" s="223"/>
      <c r="M50" s="223"/>
      <c r="N50" s="223"/>
      <c r="O50" s="223"/>
      <c r="P50" s="223"/>
    </row>
    <row r="51" spans="1:16" x14ac:dyDescent="0.2">
      <c r="A51" s="223"/>
      <c r="B51" s="223"/>
      <c r="C51" s="223"/>
      <c r="D51" s="223"/>
      <c r="E51" s="223"/>
      <c r="F51" s="223"/>
      <c r="G51" s="223"/>
      <c r="H51" s="223"/>
      <c r="I51" s="223"/>
      <c r="J51" s="223"/>
      <c r="K51" s="223"/>
      <c r="L51" s="223"/>
      <c r="M51" s="223"/>
      <c r="N51" s="223"/>
      <c r="O51" s="223"/>
      <c r="P51" s="223"/>
    </row>
    <row r="52" spans="1:16" x14ac:dyDescent="0.2">
      <c r="A52" s="223"/>
      <c r="B52" s="223"/>
      <c r="C52" s="223"/>
      <c r="D52" s="223"/>
      <c r="E52" s="223"/>
      <c r="F52" s="223"/>
      <c r="G52" s="223"/>
      <c r="H52" s="223"/>
      <c r="I52" s="223"/>
      <c r="J52" s="223"/>
      <c r="K52" s="223"/>
      <c r="L52" s="223"/>
      <c r="M52" s="223"/>
      <c r="N52" s="223"/>
      <c r="O52" s="223"/>
      <c r="P52" s="223"/>
    </row>
    <row r="53" spans="1:16" x14ac:dyDescent="0.2">
      <c r="A53" s="223"/>
      <c r="B53" s="223"/>
      <c r="C53" s="223"/>
      <c r="D53" s="223"/>
      <c r="E53" s="223"/>
      <c r="F53" s="223"/>
      <c r="G53" s="223"/>
      <c r="H53" s="223"/>
      <c r="I53" s="223"/>
      <c r="J53" s="223"/>
      <c r="K53" s="223"/>
      <c r="L53" s="223"/>
      <c r="M53" s="223"/>
      <c r="N53" s="223"/>
      <c r="O53" s="223"/>
      <c r="P53" s="223"/>
    </row>
    <row r="54" spans="1:16" x14ac:dyDescent="0.2">
      <c r="A54" s="223"/>
      <c r="B54" s="223"/>
      <c r="C54" s="223"/>
      <c r="D54" s="223"/>
      <c r="E54" s="223"/>
      <c r="F54" s="223"/>
      <c r="G54" s="223"/>
      <c r="H54" s="223"/>
      <c r="I54" s="223"/>
      <c r="J54" s="223"/>
      <c r="K54" s="223"/>
      <c r="L54" s="223"/>
      <c r="M54" s="223"/>
      <c r="N54" s="223"/>
      <c r="O54" s="223"/>
      <c r="P54" s="223"/>
    </row>
    <row r="55" spans="1:16" x14ac:dyDescent="0.2">
      <c r="A55" s="223"/>
      <c r="B55" s="223"/>
      <c r="C55" s="223"/>
      <c r="D55" s="223"/>
      <c r="E55" s="223"/>
      <c r="F55" s="223"/>
      <c r="G55" s="223"/>
      <c r="H55" s="223"/>
      <c r="I55" s="223"/>
      <c r="J55" s="223"/>
      <c r="K55" s="223"/>
      <c r="L55" s="223"/>
      <c r="M55" s="223"/>
      <c r="N55" s="223"/>
      <c r="O55" s="223"/>
      <c r="P55" s="223"/>
    </row>
    <row r="56" spans="1:16" x14ac:dyDescent="0.2">
      <c r="A56" s="223"/>
      <c r="B56" s="223"/>
      <c r="C56" s="223"/>
      <c r="D56" s="223"/>
      <c r="E56" s="223"/>
      <c r="F56" s="223"/>
      <c r="G56" s="223"/>
      <c r="H56" s="223"/>
      <c r="I56" s="223"/>
      <c r="J56" s="223"/>
      <c r="K56" s="223"/>
      <c r="L56" s="223"/>
      <c r="M56" s="223"/>
      <c r="N56" s="223"/>
      <c r="O56" s="223"/>
      <c r="P56" s="223"/>
    </row>
    <row r="57" spans="1:16" x14ac:dyDescent="0.2">
      <c r="A57" s="223"/>
      <c r="B57" s="223"/>
      <c r="C57" s="223"/>
      <c r="D57" s="223"/>
      <c r="E57" s="223"/>
      <c r="F57" s="223"/>
      <c r="G57" s="223"/>
      <c r="H57" s="223"/>
      <c r="I57" s="223"/>
      <c r="J57" s="223"/>
      <c r="K57" s="223"/>
      <c r="L57" s="223"/>
      <c r="M57" s="223"/>
      <c r="N57" s="223"/>
      <c r="O57" s="223"/>
      <c r="P57" s="223"/>
    </row>
    <row r="58" spans="1:16" x14ac:dyDescent="0.2">
      <c r="A58" s="223"/>
      <c r="B58" s="223"/>
      <c r="C58" s="223"/>
      <c r="D58" s="223"/>
      <c r="E58" s="223"/>
      <c r="F58" s="223"/>
      <c r="G58" s="223"/>
      <c r="H58" s="223"/>
      <c r="I58" s="223"/>
      <c r="J58" s="223"/>
      <c r="K58" s="223"/>
      <c r="L58" s="223"/>
      <c r="M58" s="223"/>
      <c r="N58" s="223"/>
      <c r="O58" s="223"/>
      <c r="P58" s="223"/>
    </row>
    <row r="59" spans="1:16" x14ac:dyDescent="0.2">
      <c r="A59" s="223"/>
      <c r="B59" s="223"/>
      <c r="C59" s="223"/>
      <c r="D59" s="223"/>
      <c r="E59" s="223"/>
      <c r="F59" s="223"/>
      <c r="G59" s="223"/>
      <c r="H59" s="223"/>
      <c r="I59" s="223"/>
      <c r="J59" s="223"/>
      <c r="K59" s="223"/>
      <c r="L59" s="223"/>
      <c r="M59" s="223"/>
      <c r="N59" s="223"/>
      <c r="O59" s="223"/>
      <c r="P59" s="223"/>
    </row>
    <row r="60" spans="1:16" x14ac:dyDescent="0.2">
      <c r="A60" s="223"/>
      <c r="B60" s="223"/>
      <c r="C60" s="223"/>
      <c r="D60" s="223"/>
      <c r="E60" s="223"/>
      <c r="F60" s="223"/>
      <c r="G60" s="223"/>
      <c r="H60" s="223"/>
      <c r="I60" s="223"/>
      <c r="J60" s="223"/>
      <c r="K60" s="223"/>
      <c r="L60" s="223"/>
      <c r="M60" s="223"/>
      <c r="N60" s="223"/>
      <c r="O60" s="223"/>
      <c r="P60" s="223"/>
    </row>
    <row r="61" spans="1:16" x14ac:dyDescent="0.2">
      <c r="A61" s="223"/>
      <c r="B61" s="223"/>
      <c r="C61" s="223"/>
      <c r="D61" s="223"/>
      <c r="E61" s="223"/>
      <c r="F61" s="223"/>
      <c r="G61" s="223"/>
      <c r="H61" s="223"/>
      <c r="I61" s="223"/>
      <c r="J61" s="223"/>
      <c r="K61" s="223"/>
      <c r="L61" s="223"/>
      <c r="M61" s="223"/>
      <c r="N61" s="223"/>
      <c r="O61" s="223"/>
      <c r="P61" s="223"/>
    </row>
    <row r="62" spans="1:16" x14ac:dyDescent="0.2">
      <c r="A62" s="223"/>
      <c r="B62" s="223"/>
      <c r="C62" s="223"/>
      <c r="D62" s="223"/>
      <c r="E62" s="223"/>
      <c r="F62" s="223"/>
      <c r="G62" s="223"/>
      <c r="H62" s="223"/>
      <c r="I62" s="223"/>
      <c r="J62" s="223"/>
      <c r="K62" s="223"/>
      <c r="L62" s="223"/>
      <c r="M62" s="223"/>
      <c r="N62" s="223"/>
      <c r="O62" s="223"/>
      <c r="P62" s="223"/>
    </row>
    <row r="63" spans="1:16" x14ac:dyDescent="0.2">
      <c r="A63" s="223"/>
      <c r="B63" s="223"/>
      <c r="C63" s="223"/>
      <c r="D63" s="223"/>
      <c r="E63" s="223"/>
      <c r="F63" s="223"/>
      <c r="G63" s="223"/>
      <c r="H63" s="223"/>
      <c r="I63" s="223"/>
      <c r="J63" s="223"/>
      <c r="K63" s="223"/>
      <c r="L63" s="223"/>
      <c r="M63" s="223"/>
      <c r="N63" s="223"/>
      <c r="O63" s="223"/>
      <c r="P63" s="223"/>
    </row>
    <row r="64" spans="1:16" x14ac:dyDescent="0.2">
      <c r="A64" s="223"/>
      <c r="B64" s="223"/>
      <c r="C64" s="223"/>
      <c r="D64" s="223"/>
      <c r="E64" s="223"/>
      <c r="F64" s="223"/>
      <c r="G64" s="223"/>
      <c r="H64" s="223"/>
      <c r="I64" s="223"/>
      <c r="J64" s="223"/>
      <c r="K64" s="223"/>
      <c r="L64" s="223"/>
      <c r="M64" s="223"/>
      <c r="N64" s="223"/>
      <c r="O64" s="223"/>
      <c r="P64" s="223"/>
    </row>
    <row r="65" spans="1:16" x14ac:dyDescent="0.2">
      <c r="A65" s="223"/>
      <c r="B65" s="223"/>
      <c r="C65" s="223"/>
      <c r="D65" s="223"/>
      <c r="E65" s="223"/>
      <c r="F65" s="223"/>
      <c r="G65" s="223"/>
      <c r="H65" s="223"/>
      <c r="I65" s="223"/>
      <c r="J65" s="223"/>
      <c r="K65" s="223"/>
      <c r="L65" s="223"/>
      <c r="M65" s="223"/>
      <c r="N65" s="223"/>
      <c r="O65" s="223"/>
      <c r="P65" s="223"/>
    </row>
    <row r="66" spans="1:16" x14ac:dyDescent="0.2">
      <c r="A66" s="223"/>
      <c r="B66" s="223"/>
      <c r="C66" s="223"/>
      <c r="D66" s="223"/>
      <c r="E66" s="223"/>
      <c r="F66" s="223"/>
      <c r="G66" s="223"/>
      <c r="H66" s="223"/>
      <c r="I66" s="223"/>
      <c r="J66" s="223"/>
      <c r="K66" s="223"/>
      <c r="L66" s="223"/>
      <c r="M66" s="223"/>
      <c r="N66" s="223"/>
      <c r="O66" s="223"/>
      <c r="P66" s="223"/>
    </row>
    <row r="67" spans="1:16" x14ac:dyDescent="0.2">
      <c r="A67" s="223"/>
      <c r="B67" s="223"/>
      <c r="C67" s="223"/>
      <c r="D67" s="223"/>
      <c r="E67" s="223"/>
      <c r="F67" s="223"/>
      <c r="G67" s="223"/>
      <c r="H67" s="223"/>
      <c r="I67" s="223"/>
      <c r="J67" s="223"/>
      <c r="K67" s="223"/>
      <c r="L67" s="223"/>
      <c r="M67" s="223"/>
      <c r="N67" s="223"/>
      <c r="O67" s="223"/>
      <c r="P67" s="223"/>
    </row>
    <row r="68" spans="1:16" x14ac:dyDescent="0.2">
      <c r="A68" s="223"/>
      <c r="B68" s="223"/>
      <c r="C68" s="223"/>
      <c r="D68" s="223"/>
      <c r="E68" s="223"/>
      <c r="F68" s="223"/>
      <c r="G68" s="223"/>
      <c r="H68" s="223"/>
      <c r="I68" s="223"/>
      <c r="J68" s="223"/>
      <c r="K68" s="223"/>
      <c r="L68" s="223"/>
      <c r="M68" s="223"/>
      <c r="N68" s="223"/>
      <c r="O68" s="223"/>
      <c r="P68" s="223"/>
    </row>
    <row r="69" spans="1:16" x14ac:dyDescent="0.2">
      <c r="A69" s="223"/>
      <c r="B69" s="223"/>
      <c r="C69" s="223"/>
      <c r="D69" s="223"/>
      <c r="E69" s="223"/>
      <c r="F69" s="223"/>
      <c r="G69" s="223"/>
      <c r="H69" s="223"/>
      <c r="I69" s="223"/>
      <c r="J69" s="223"/>
      <c r="K69" s="223"/>
      <c r="L69" s="223"/>
      <c r="M69" s="223"/>
      <c r="N69" s="223"/>
      <c r="O69" s="223"/>
      <c r="P69" s="223"/>
    </row>
    <row r="70" spans="1:16" x14ac:dyDescent="0.2">
      <c r="A70" s="223"/>
      <c r="B70" s="223"/>
      <c r="C70" s="223"/>
      <c r="D70" s="223"/>
      <c r="E70" s="223"/>
      <c r="F70" s="223"/>
      <c r="G70" s="223"/>
      <c r="H70" s="223"/>
      <c r="I70" s="223"/>
      <c r="J70" s="223"/>
      <c r="K70" s="223"/>
      <c r="L70" s="223"/>
      <c r="M70" s="223"/>
      <c r="N70" s="223"/>
      <c r="O70" s="223"/>
      <c r="P70" s="223"/>
    </row>
    <row r="71" spans="1:16" x14ac:dyDescent="0.2">
      <c r="A71" s="223"/>
      <c r="B71" s="223"/>
      <c r="C71" s="223"/>
      <c r="D71" s="223"/>
      <c r="E71" s="223"/>
      <c r="F71" s="223"/>
      <c r="G71" s="223"/>
      <c r="H71" s="223"/>
      <c r="I71" s="223"/>
      <c r="J71" s="223"/>
      <c r="K71" s="223"/>
      <c r="L71" s="223"/>
      <c r="M71" s="223"/>
      <c r="N71" s="223"/>
      <c r="O71" s="223"/>
      <c r="P71" s="223"/>
    </row>
    <row r="72" spans="1:16" x14ac:dyDescent="0.2">
      <c r="A72" s="223"/>
      <c r="B72" s="223"/>
      <c r="C72" s="223"/>
      <c r="D72" s="223"/>
      <c r="E72" s="223"/>
      <c r="F72" s="223"/>
      <c r="G72" s="223"/>
      <c r="H72" s="223"/>
      <c r="I72" s="223"/>
      <c r="J72" s="223"/>
      <c r="K72" s="223"/>
      <c r="L72" s="223"/>
      <c r="M72" s="223"/>
      <c r="N72" s="223"/>
      <c r="O72" s="223"/>
      <c r="P72" s="223"/>
    </row>
    <row r="73" spans="1:16" x14ac:dyDescent="0.2">
      <c r="A73" s="223"/>
      <c r="B73" s="223"/>
      <c r="C73" s="223"/>
      <c r="D73" s="223"/>
      <c r="E73" s="223"/>
      <c r="F73" s="223"/>
      <c r="G73" s="223"/>
      <c r="H73" s="223"/>
      <c r="I73" s="223"/>
      <c r="J73" s="223"/>
      <c r="K73" s="223"/>
      <c r="L73" s="223"/>
      <c r="M73" s="223"/>
      <c r="N73" s="223"/>
      <c r="O73" s="223"/>
      <c r="P73" s="223"/>
    </row>
    <row r="74" spans="1:16" x14ac:dyDescent="0.2">
      <c r="A74" s="223"/>
      <c r="B74" s="223"/>
      <c r="C74" s="223"/>
      <c r="D74" s="223"/>
      <c r="E74" s="223"/>
      <c r="F74" s="223"/>
      <c r="G74" s="223"/>
      <c r="H74" s="223"/>
      <c r="I74" s="223"/>
      <c r="J74" s="223"/>
      <c r="K74" s="223"/>
      <c r="L74" s="223"/>
      <c r="M74" s="223"/>
      <c r="N74" s="223"/>
      <c r="O74" s="223"/>
      <c r="P74" s="223"/>
    </row>
    <row r="75" spans="1:16" x14ac:dyDescent="0.2">
      <c r="A75" s="223"/>
      <c r="B75" s="223"/>
      <c r="C75" s="223"/>
      <c r="D75" s="223"/>
      <c r="E75" s="223"/>
      <c r="F75" s="223"/>
      <c r="G75" s="223"/>
      <c r="H75" s="223"/>
      <c r="I75" s="223"/>
      <c r="J75" s="223"/>
      <c r="K75" s="223"/>
      <c r="L75" s="223"/>
      <c r="M75" s="223"/>
      <c r="N75" s="223"/>
      <c r="O75" s="223"/>
      <c r="P75" s="223"/>
    </row>
    <row r="76" spans="1:16" x14ac:dyDescent="0.2">
      <c r="A76" s="223"/>
      <c r="B76" s="223"/>
      <c r="C76" s="223"/>
      <c r="D76" s="223"/>
      <c r="E76" s="223"/>
      <c r="F76" s="223"/>
      <c r="G76" s="223"/>
      <c r="H76" s="223"/>
      <c r="I76" s="223"/>
      <c r="J76" s="223"/>
      <c r="K76" s="223"/>
      <c r="L76" s="223"/>
      <c r="M76" s="223"/>
      <c r="N76" s="223"/>
      <c r="O76" s="223"/>
      <c r="P76" s="223"/>
    </row>
    <row r="77" spans="1:16" x14ac:dyDescent="0.2">
      <c r="A77" s="223"/>
      <c r="B77" s="223"/>
      <c r="C77" s="223"/>
      <c r="D77" s="223"/>
      <c r="E77" s="223"/>
      <c r="F77" s="223"/>
      <c r="G77" s="223"/>
      <c r="H77" s="223"/>
      <c r="I77" s="223"/>
      <c r="J77" s="223"/>
      <c r="K77" s="223"/>
      <c r="L77" s="223"/>
      <c r="M77" s="223"/>
      <c r="N77" s="223"/>
      <c r="O77" s="223"/>
      <c r="P77" s="223"/>
    </row>
    <row r="78" spans="1:16" x14ac:dyDescent="0.2">
      <c r="A78" s="223"/>
      <c r="B78" s="223"/>
      <c r="C78" s="223"/>
      <c r="D78" s="223"/>
      <c r="E78" s="223"/>
      <c r="F78" s="223"/>
      <c r="G78" s="223"/>
      <c r="H78" s="223"/>
      <c r="I78" s="223"/>
      <c r="J78" s="223"/>
      <c r="K78" s="223"/>
      <c r="L78" s="223"/>
      <c r="M78" s="223"/>
      <c r="N78" s="223"/>
      <c r="O78" s="223"/>
      <c r="P78" s="223"/>
    </row>
    <row r="79" spans="1:16" x14ac:dyDescent="0.2">
      <c r="A79" s="223"/>
      <c r="B79" s="223"/>
      <c r="C79" s="223"/>
      <c r="D79" s="223"/>
      <c r="E79" s="223"/>
      <c r="F79" s="223"/>
      <c r="G79" s="223"/>
      <c r="H79" s="223"/>
      <c r="I79" s="223"/>
      <c r="J79" s="223"/>
      <c r="K79" s="223"/>
      <c r="L79" s="223"/>
      <c r="M79" s="223"/>
      <c r="N79" s="223"/>
      <c r="O79" s="223"/>
      <c r="P79" s="223"/>
    </row>
    <row r="80" spans="1:16" x14ac:dyDescent="0.2">
      <c r="A80" s="223"/>
      <c r="B80" s="223"/>
      <c r="C80" s="223"/>
      <c r="D80" s="223"/>
      <c r="E80" s="223"/>
      <c r="F80" s="223"/>
      <c r="G80" s="223"/>
      <c r="H80" s="223"/>
      <c r="I80" s="223"/>
      <c r="J80" s="223"/>
      <c r="K80" s="223"/>
      <c r="L80" s="223"/>
      <c r="M80" s="223"/>
      <c r="N80" s="223"/>
      <c r="O80" s="223"/>
      <c r="P80" s="223"/>
    </row>
    <row r="81" spans="1:16" x14ac:dyDescent="0.2">
      <c r="A81" s="223"/>
      <c r="B81" s="223"/>
      <c r="C81" s="223"/>
      <c r="D81" s="223"/>
      <c r="E81" s="223"/>
      <c r="F81" s="223"/>
      <c r="G81" s="223"/>
      <c r="H81" s="223"/>
      <c r="I81" s="223"/>
      <c r="J81" s="223"/>
      <c r="K81" s="223"/>
      <c r="L81" s="223"/>
      <c r="M81" s="223"/>
      <c r="N81" s="223"/>
      <c r="O81" s="223"/>
      <c r="P81" s="223"/>
    </row>
    <row r="82" spans="1:16" x14ac:dyDescent="0.2">
      <c r="A82" s="223"/>
      <c r="B82" s="223"/>
      <c r="C82" s="223"/>
      <c r="D82" s="223"/>
      <c r="E82" s="223"/>
      <c r="F82" s="223"/>
      <c r="G82" s="223"/>
      <c r="H82" s="223"/>
      <c r="I82" s="223"/>
      <c r="J82" s="223"/>
      <c r="K82" s="223"/>
      <c r="L82" s="223"/>
      <c r="M82" s="223"/>
      <c r="N82" s="223"/>
      <c r="O82" s="223"/>
      <c r="P82" s="223"/>
    </row>
    <row r="83" spans="1:16" x14ac:dyDescent="0.2">
      <c r="A83" s="223"/>
      <c r="B83" s="223"/>
      <c r="C83" s="223"/>
      <c r="D83" s="223"/>
      <c r="E83" s="223"/>
      <c r="F83" s="223"/>
      <c r="G83" s="223"/>
      <c r="H83" s="223"/>
      <c r="I83" s="223"/>
      <c r="J83" s="223"/>
      <c r="K83" s="223"/>
      <c r="L83" s="223"/>
      <c r="M83" s="223"/>
      <c r="N83" s="223"/>
      <c r="O83" s="223"/>
      <c r="P83" s="223"/>
    </row>
    <row r="84" spans="1:16" x14ac:dyDescent="0.2">
      <c r="A84" s="223"/>
      <c r="B84" s="223"/>
      <c r="C84" s="223"/>
      <c r="D84" s="223"/>
      <c r="E84" s="223"/>
      <c r="F84" s="223"/>
      <c r="G84" s="223"/>
      <c r="H84" s="223"/>
      <c r="I84" s="223"/>
      <c r="J84" s="223"/>
      <c r="K84" s="223"/>
      <c r="L84" s="223"/>
      <c r="M84" s="223"/>
      <c r="N84" s="223"/>
      <c r="O84" s="223"/>
      <c r="P84" s="223"/>
    </row>
    <row r="85" spans="1:16" x14ac:dyDescent="0.2">
      <c r="A85" s="223"/>
      <c r="B85" s="223"/>
      <c r="C85" s="223"/>
      <c r="D85" s="223"/>
      <c r="E85" s="223"/>
      <c r="F85" s="223"/>
      <c r="G85" s="223"/>
      <c r="H85" s="223"/>
      <c r="I85" s="223"/>
      <c r="J85" s="223"/>
      <c r="K85" s="223"/>
      <c r="L85" s="223"/>
      <c r="M85" s="223"/>
      <c r="N85" s="223"/>
      <c r="O85" s="223"/>
      <c r="P85" s="223"/>
    </row>
    <row r="86" spans="1:16" x14ac:dyDescent="0.2">
      <c r="A86" s="223"/>
      <c r="B86" s="223"/>
      <c r="C86" s="223"/>
      <c r="D86" s="223"/>
      <c r="E86" s="223"/>
      <c r="F86" s="223"/>
      <c r="G86" s="223"/>
      <c r="H86" s="223"/>
      <c r="I86" s="223"/>
      <c r="J86" s="223"/>
      <c r="K86" s="223"/>
      <c r="L86" s="223"/>
      <c r="M86" s="223"/>
      <c r="N86" s="223"/>
      <c r="O86" s="223"/>
      <c r="P86" s="223"/>
    </row>
    <row r="87" spans="1:16" x14ac:dyDescent="0.2">
      <c r="A87" s="223"/>
      <c r="B87" s="223"/>
      <c r="C87" s="223"/>
      <c r="D87" s="223"/>
      <c r="E87" s="223"/>
      <c r="F87" s="223"/>
      <c r="G87" s="223"/>
      <c r="H87" s="223"/>
      <c r="I87" s="223"/>
      <c r="J87" s="223"/>
      <c r="K87" s="223"/>
      <c r="L87" s="223"/>
      <c r="M87" s="223"/>
      <c r="N87" s="223"/>
      <c r="O87" s="223"/>
      <c r="P87" s="223"/>
    </row>
    <row r="88" spans="1:16" x14ac:dyDescent="0.2">
      <c r="A88" s="223"/>
      <c r="B88" s="223"/>
      <c r="C88" s="223"/>
      <c r="D88" s="223"/>
      <c r="E88" s="223"/>
      <c r="F88" s="223"/>
      <c r="G88" s="223"/>
      <c r="H88" s="223"/>
      <c r="I88" s="223"/>
      <c r="J88" s="223"/>
      <c r="K88" s="223"/>
      <c r="L88" s="223"/>
      <c r="M88" s="223"/>
      <c r="N88" s="223"/>
      <c r="O88" s="223"/>
      <c r="P88" s="223"/>
    </row>
    <row r="89" spans="1:16" x14ac:dyDescent="0.2">
      <c r="A89" s="223"/>
      <c r="B89" s="223"/>
      <c r="C89" s="223"/>
      <c r="D89" s="223"/>
      <c r="E89" s="223"/>
      <c r="F89" s="223"/>
      <c r="G89" s="223"/>
      <c r="H89" s="223"/>
      <c r="I89" s="223"/>
      <c r="J89" s="223"/>
      <c r="K89" s="223"/>
      <c r="L89" s="223"/>
      <c r="M89" s="223"/>
      <c r="N89" s="223"/>
      <c r="O89" s="223"/>
      <c r="P89" s="223"/>
    </row>
    <row r="90" spans="1:16" x14ac:dyDescent="0.2">
      <c r="A90" s="223"/>
      <c r="B90" s="223"/>
      <c r="C90" s="223"/>
      <c r="D90" s="223"/>
      <c r="E90" s="223"/>
      <c r="F90" s="223"/>
      <c r="G90" s="223"/>
      <c r="H90" s="223"/>
      <c r="I90" s="223"/>
      <c r="J90" s="223"/>
      <c r="K90" s="223"/>
      <c r="L90" s="223"/>
      <c r="M90" s="223"/>
      <c r="N90" s="223"/>
      <c r="O90" s="223"/>
      <c r="P90" s="223"/>
    </row>
    <row r="91" spans="1:16" x14ac:dyDescent="0.2">
      <c r="A91" s="223"/>
      <c r="B91" s="223"/>
      <c r="C91" s="223"/>
      <c r="D91" s="223"/>
      <c r="E91" s="223"/>
      <c r="F91" s="223"/>
      <c r="G91" s="223"/>
      <c r="H91" s="223"/>
      <c r="I91" s="223"/>
      <c r="J91" s="223"/>
      <c r="K91" s="223"/>
      <c r="L91" s="223"/>
      <c r="M91" s="223"/>
      <c r="N91" s="223"/>
      <c r="O91" s="223"/>
      <c r="P91" s="223"/>
    </row>
    <row r="92" spans="1:16" x14ac:dyDescent="0.2">
      <c r="A92" s="223"/>
      <c r="B92" s="223"/>
      <c r="C92" s="223"/>
      <c r="D92" s="223"/>
      <c r="E92" s="223"/>
      <c r="F92" s="223"/>
      <c r="G92" s="223"/>
      <c r="H92" s="223"/>
      <c r="I92" s="223"/>
      <c r="J92" s="223"/>
      <c r="K92" s="223"/>
      <c r="L92" s="223"/>
      <c r="M92" s="223"/>
      <c r="N92" s="223"/>
      <c r="O92" s="223"/>
      <c r="P92" s="223"/>
    </row>
    <row r="93" spans="1:16" x14ac:dyDescent="0.2">
      <c r="A93" s="223"/>
      <c r="B93" s="223"/>
      <c r="C93" s="223"/>
      <c r="D93" s="223"/>
      <c r="E93" s="223"/>
      <c r="F93" s="223"/>
      <c r="G93" s="223"/>
      <c r="H93" s="223"/>
      <c r="I93" s="223"/>
      <c r="J93" s="223"/>
      <c r="K93" s="223"/>
      <c r="L93" s="223"/>
      <c r="M93" s="223"/>
      <c r="N93" s="223"/>
      <c r="O93" s="223"/>
      <c r="P93" s="223"/>
    </row>
    <row r="94" spans="1:16" x14ac:dyDescent="0.2">
      <c r="A94" s="223"/>
      <c r="B94" s="223"/>
      <c r="C94" s="223"/>
      <c r="D94" s="223"/>
      <c r="E94" s="223"/>
      <c r="F94" s="223"/>
      <c r="G94" s="223"/>
      <c r="H94" s="223"/>
      <c r="I94" s="223"/>
      <c r="J94" s="223"/>
      <c r="K94" s="223"/>
      <c r="L94" s="223"/>
      <c r="M94" s="223"/>
      <c r="N94" s="223"/>
      <c r="O94" s="223"/>
      <c r="P94" s="223"/>
    </row>
    <row r="95" spans="1:16" x14ac:dyDescent="0.2">
      <c r="A95" s="223"/>
      <c r="B95" s="223"/>
      <c r="C95" s="223"/>
      <c r="D95" s="223"/>
      <c r="E95" s="223"/>
      <c r="F95" s="223"/>
      <c r="G95" s="223"/>
      <c r="H95" s="223"/>
      <c r="I95" s="223"/>
      <c r="J95" s="223"/>
      <c r="K95" s="223"/>
      <c r="L95" s="223"/>
      <c r="M95" s="223"/>
      <c r="N95" s="223"/>
      <c r="O95" s="223"/>
      <c r="P95" s="223"/>
    </row>
    <row r="96" spans="1:16" x14ac:dyDescent="0.2">
      <c r="A96" s="223"/>
      <c r="B96" s="223"/>
      <c r="C96" s="223"/>
      <c r="D96" s="223"/>
      <c r="E96" s="223"/>
      <c r="F96" s="223"/>
      <c r="G96" s="223"/>
      <c r="H96" s="223"/>
      <c r="I96" s="223"/>
      <c r="J96" s="223"/>
      <c r="K96" s="223"/>
      <c r="L96" s="223"/>
      <c r="M96" s="223"/>
      <c r="N96" s="223"/>
      <c r="O96" s="223"/>
      <c r="P96" s="223"/>
    </row>
    <row r="97" spans="1:16" x14ac:dyDescent="0.2">
      <c r="A97" s="223"/>
      <c r="B97" s="223"/>
      <c r="C97" s="223"/>
      <c r="D97" s="223"/>
      <c r="E97" s="223"/>
      <c r="F97" s="223"/>
      <c r="G97" s="223"/>
      <c r="H97" s="223"/>
      <c r="I97" s="223"/>
      <c r="J97" s="223"/>
      <c r="K97" s="223"/>
      <c r="L97" s="223"/>
      <c r="M97" s="223"/>
      <c r="N97" s="223"/>
      <c r="O97" s="223"/>
      <c r="P97" s="223"/>
    </row>
    <row r="98" spans="1:16" x14ac:dyDescent="0.2">
      <c r="A98" s="223"/>
      <c r="B98" s="223"/>
      <c r="C98" s="223"/>
      <c r="D98" s="223"/>
      <c r="E98" s="223"/>
      <c r="F98" s="223"/>
      <c r="G98" s="223"/>
      <c r="H98" s="223"/>
      <c r="I98" s="223"/>
      <c r="J98" s="223"/>
      <c r="K98" s="223"/>
      <c r="L98" s="223"/>
      <c r="M98" s="223"/>
      <c r="N98" s="223"/>
      <c r="O98" s="223"/>
      <c r="P98" s="223"/>
    </row>
    <row r="99" spans="1:16" x14ac:dyDescent="0.2">
      <c r="A99" s="223"/>
      <c r="B99" s="223"/>
      <c r="C99" s="223"/>
      <c r="D99" s="223"/>
      <c r="E99" s="223"/>
      <c r="F99" s="223"/>
      <c r="G99" s="223"/>
      <c r="H99" s="223"/>
      <c r="I99" s="223"/>
      <c r="J99" s="223"/>
      <c r="K99" s="223"/>
      <c r="L99" s="223"/>
      <c r="M99" s="223"/>
      <c r="N99" s="223"/>
      <c r="O99" s="223"/>
      <c r="P99" s="223"/>
    </row>
    <row r="100" spans="1:16" x14ac:dyDescent="0.2">
      <c r="A100" s="223"/>
      <c r="B100" s="223"/>
      <c r="C100" s="223"/>
      <c r="D100" s="223"/>
      <c r="E100" s="223"/>
      <c r="F100" s="223"/>
      <c r="G100" s="223"/>
      <c r="H100" s="223"/>
      <c r="I100" s="223"/>
      <c r="J100" s="223"/>
      <c r="K100" s="223"/>
      <c r="L100" s="223"/>
      <c r="M100" s="223"/>
      <c r="N100" s="223"/>
      <c r="O100" s="223"/>
      <c r="P100" s="223"/>
    </row>
    <row r="101" spans="1:16" x14ac:dyDescent="0.2">
      <c r="A101" s="223"/>
      <c r="B101" s="223"/>
      <c r="C101" s="223"/>
      <c r="D101" s="223"/>
      <c r="E101" s="223"/>
      <c r="F101" s="223"/>
      <c r="G101" s="223"/>
      <c r="H101" s="223"/>
      <c r="I101" s="223"/>
      <c r="J101" s="223"/>
      <c r="K101" s="223"/>
      <c r="L101" s="223"/>
      <c r="M101" s="223"/>
      <c r="N101" s="223"/>
      <c r="O101" s="223"/>
      <c r="P101" s="223"/>
    </row>
    <row r="102" spans="1:16" x14ac:dyDescent="0.2">
      <c r="A102" s="223"/>
      <c r="B102" s="223"/>
      <c r="C102" s="223"/>
      <c r="D102" s="223"/>
      <c r="E102" s="223"/>
      <c r="F102" s="223"/>
      <c r="G102" s="223"/>
      <c r="H102" s="223"/>
      <c r="I102" s="223"/>
      <c r="J102" s="223"/>
      <c r="K102" s="223"/>
      <c r="L102" s="223"/>
      <c r="M102" s="223"/>
      <c r="N102" s="223"/>
      <c r="O102" s="223"/>
      <c r="P102" s="223"/>
    </row>
    <row r="103" spans="1:16" x14ac:dyDescent="0.2">
      <c r="A103" s="223"/>
      <c r="B103" s="223"/>
      <c r="C103" s="223"/>
      <c r="D103" s="223"/>
      <c r="E103" s="223"/>
      <c r="F103" s="223"/>
      <c r="G103" s="223"/>
      <c r="H103" s="223"/>
      <c r="I103" s="223"/>
      <c r="J103" s="223"/>
      <c r="K103" s="223"/>
      <c r="L103" s="223"/>
      <c r="M103" s="223"/>
      <c r="N103" s="223"/>
      <c r="O103" s="223"/>
      <c r="P103" s="223"/>
    </row>
    <row r="104" spans="1:16" x14ac:dyDescent="0.2">
      <c r="A104" s="223"/>
      <c r="B104" s="223"/>
      <c r="C104" s="223"/>
      <c r="D104" s="223"/>
      <c r="E104" s="223"/>
      <c r="F104" s="223"/>
      <c r="G104" s="223"/>
      <c r="H104" s="223"/>
      <c r="I104" s="223"/>
      <c r="J104" s="223"/>
      <c r="K104" s="223"/>
      <c r="L104" s="223"/>
      <c r="M104" s="223"/>
      <c r="N104" s="223"/>
      <c r="O104" s="223"/>
      <c r="P104" s="223"/>
    </row>
    <row r="105" spans="1:16" x14ac:dyDescent="0.2">
      <c r="A105" s="223"/>
      <c r="B105" s="223"/>
      <c r="C105" s="223"/>
      <c r="D105" s="223"/>
      <c r="E105" s="223"/>
      <c r="F105" s="223"/>
      <c r="G105" s="223"/>
      <c r="H105" s="223"/>
      <c r="I105" s="223"/>
      <c r="J105" s="223"/>
      <c r="K105" s="223"/>
      <c r="L105" s="223"/>
      <c r="M105" s="223"/>
      <c r="N105" s="223"/>
      <c r="O105" s="223"/>
      <c r="P105" s="223"/>
    </row>
    <row r="106" spans="1:16" x14ac:dyDescent="0.2">
      <c r="A106" s="223"/>
      <c r="B106" s="223"/>
      <c r="C106" s="223"/>
      <c r="D106" s="223"/>
      <c r="E106" s="223"/>
      <c r="F106" s="223"/>
      <c r="G106" s="223"/>
      <c r="H106" s="223"/>
      <c r="I106" s="223"/>
      <c r="J106" s="223"/>
      <c r="K106" s="223"/>
      <c r="L106" s="223"/>
      <c r="M106" s="223"/>
      <c r="N106" s="223"/>
      <c r="O106" s="223"/>
      <c r="P106" s="223"/>
    </row>
    <row r="107" spans="1:16" x14ac:dyDescent="0.2">
      <c r="A107" s="223"/>
      <c r="B107" s="223"/>
      <c r="C107" s="223"/>
      <c r="D107" s="223"/>
      <c r="E107" s="223"/>
      <c r="F107" s="223"/>
      <c r="G107" s="223"/>
      <c r="H107" s="223"/>
      <c r="I107" s="223"/>
      <c r="J107" s="223"/>
      <c r="K107" s="223"/>
      <c r="L107" s="223"/>
      <c r="M107" s="223"/>
      <c r="N107" s="223"/>
      <c r="O107" s="223"/>
      <c r="P107" s="223"/>
    </row>
    <row r="108" spans="1:16" x14ac:dyDescent="0.2">
      <c r="A108" s="223"/>
      <c r="B108" s="223"/>
      <c r="C108" s="223"/>
      <c r="D108" s="223"/>
      <c r="E108" s="223"/>
      <c r="F108" s="223"/>
      <c r="G108" s="223"/>
      <c r="H108" s="223"/>
      <c r="I108" s="223"/>
      <c r="J108" s="223"/>
      <c r="K108" s="223"/>
      <c r="L108" s="223"/>
      <c r="M108" s="223"/>
      <c r="N108" s="223"/>
      <c r="O108" s="223"/>
      <c r="P108" s="223"/>
    </row>
    <row r="109" spans="1:16" x14ac:dyDescent="0.2">
      <c r="A109" s="223"/>
      <c r="B109" s="223"/>
      <c r="C109" s="223"/>
      <c r="D109" s="223"/>
      <c r="E109" s="223"/>
      <c r="F109" s="223"/>
      <c r="G109" s="223"/>
      <c r="H109" s="223"/>
      <c r="I109" s="223"/>
      <c r="J109" s="223"/>
      <c r="K109" s="223"/>
      <c r="L109" s="223"/>
      <c r="M109" s="223"/>
      <c r="N109" s="223"/>
      <c r="O109" s="223"/>
      <c r="P109" s="223"/>
    </row>
    <row r="110" spans="1:16" x14ac:dyDescent="0.2">
      <c r="A110" s="223"/>
      <c r="B110" s="223"/>
      <c r="C110" s="223"/>
      <c r="D110" s="223"/>
      <c r="E110" s="223"/>
      <c r="F110" s="223"/>
      <c r="G110" s="223"/>
      <c r="H110" s="223"/>
      <c r="I110" s="223"/>
      <c r="J110" s="223"/>
      <c r="K110" s="223"/>
      <c r="L110" s="223"/>
      <c r="M110" s="223"/>
      <c r="N110" s="223"/>
      <c r="O110" s="223"/>
      <c r="P110" s="223"/>
    </row>
    <row r="111" spans="1:16" x14ac:dyDescent="0.2">
      <c r="A111" s="223"/>
      <c r="B111" s="223"/>
      <c r="C111" s="223"/>
      <c r="D111" s="223"/>
      <c r="E111" s="223"/>
      <c r="F111" s="223"/>
      <c r="G111" s="223"/>
      <c r="H111" s="223"/>
      <c r="I111" s="223"/>
      <c r="J111" s="223"/>
      <c r="K111" s="223"/>
      <c r="L111" s="223"/>
      <c r="M111" s="223"/>
      <c r="N111" s="223"/>
      <c r="O111" s="223"/>
      <c r="P111" s="223"/>
    </row>
    <row r="112" spans="1:16" x14ac:dyDescent="0.2">
      <c r="A112" s="223"/>
      <c r="B112" s="223"/>
      <c r="C112" s="223"/>
      <c r="D112" s="223"/>
      <c r="E112" s="223"/>
      <c r="F112" s="223"/>
      <c r="G112" s="223"/>
      <c r="H112" s="223"/>
      <c r="I112" s="223"/>
      <c r="J112" s="223"/>
      <c r="K112" s="223"/>
      <c r="L112" s="223"/>
      <c r="M112" s="223"/>
      <c r="N112" s="223"/>
      <c r="O112" s="223"/>
      <c r="P112" s="223"/>
    </row>
    <row r="113" spans="1:16" x14ac:dyDescent="0.2">
      <c r="A113" s="223"/>
      <c r="B113" s="223"/>
      <c r="C113" s="223"/>
      <c r="D113" s="223"/>
      <c r="E113" s="223"/>
      <c r="F113" s="223"/>
      <c r="G113" s="223"/>
      <c r="H113" s="223"/>
      <c r="I113" s="223"/>
      <c r="J113" s="223"/>
      <c r="K113" s="223"/>
      <c r="L113" s="223"/>
      <c r="M113" s="223"/>
      <c r="N113" s="223"/>
      <c r="O113" s="223"/>
      <c r="P113" s="223"/>
    </row>
    <row r="114" spans="1:16" x14ac:dyDescent="0.2">
      <c r="A114" s="223"/>
      <c r="B114" s="223"/>
      <c r="C114" s="223"/>
      <c r="D114" s="223"/>
      <c r="E114" s="223"/>
      <c r="F114" s="223"/>
      <c r="G114" s="223"/>
      <c r="H114" s="223"/>
      <c r="I114" s="223"/>
      <c r="J114" s="223"/>
      <c r="K114" s="223"/>
      <c r="L114" s="223"/>
      <c r="M114" s="223"/>
      <c r="N114" s="223"/>
      <c r="O114" s="223"/>
      <c r="P114" s="223"/>
    </row>
    <row r="115" spans="1:16" x14ac:dyDescent="0.2">
      <c r="A115" s="223"/>
      <c r="B115" s="223"/>
      <c r="C115" s="223"/>
      <c r="D115" s="223"/>
      <c r="E115" s="223"/>
      <c r="F115" s="223"/>
      <c r="G115" s="223"/>
      <c r="H115" s="223"/>
      <c r="I115" s="223"/>
      <c r="J115" s="223"/>
      <c r="K115" s="223"/>
      <c r="L115" s="223"/>
      <c r="M115" s="223"/>
      <c r="N115" s="223"/>
      <c r="O115" s="223"/>
      <c r="P115" s="223"/>
    </row>
    <row r="116" spans="1:16" x14ac:dyDescent="0.2">
      <c r="A116" s="223"/>
      <c r="B116" s="223"/>
      <c r="C116" s="223"/>
      <c r="D116" s="223"/>
      <c r="E116" s="223"/>
      <c r="F116" s="223"/>
      <c r="G116" s="223"/>
      <c r="H116" s="223"/>
      <c r="I116" s="223"/>
      <c r="J116" s="223"/>
      <c r="K116" s="223"/>
      <c r="L116" s="223"/>
      <c r="M116" s="223"/>
      <c r="N116" s="223"/>
      <c r="O116" s="223"/>
      <c r="P116" s="223"/>
    </row>
    <row r="117" spans="1:16" x14ac:dyDescent="0.2">
      <c r="A117" s="223"/>
      <c r="B117" s="223"/>
      <c r="C117" s="223"/>
      <c r="D117" s="223"/>
      <c r="E117" s="223"/>
      <c r="F117" s="223"/>
      <c r="G117" s="223"/>
      <c r="H117" s="223"/>
      <c r="I117" s="223"/>
      <c r="J117" s="223"/>
      <c r="K117" s="223"/>
      <c r="L117" s="223"/>
      <c r="M117" s="223"/>
      <c r="N117" s="223"/>
      <c r="O117" s="223"/>
      <c r="P117" s="223"/>
    </row>
    <row r="118" spans="1:16" x14ac:dyDescent="0.2">
      <c r="A118" s="223"/>
      <c r="B118" s="223"/>
      <c r="C118" s="223"/>
      <c r="D118" s="223"/>
      <c r="E118" s="223"/>
      <c r="F118" s="223"/>
      <c r="G118" s="223"/>
      <c r="H118" s="223"/>
      <c r="I118" s="223"/>
      <c r="J118" s="223"/>
      <c r="K118" s="223"/>
      <c r="L118" s="223"/>
      <c r="M118" s="223"/>
      <c r="N118" s="223"/>
      <c r="O118" s="223"/>
      <c r="P118" s="223"/>
    </row>
    <row r="119" spans="1:16" x14ac:dyDescent="0.2">
      <c r="A119" s="223"/>
      <c r="B119" s="223"/>
      <c r="C119" s="223"/>
      <c r="D119" s="223"/>
      <c r="E119" s="223"/>
      <c r="F119" s="223"/>
      <c r="G119" s="223"/>
      <c r="H119" s="223"/>
      <c r="I119" s="223"/>
      <c r="J119" s="223"/>
      <c r="K119" s="223"/>
      <c r="L119" s="223"/>
      <c r="M119" s="223"/>
      <c r="N119" s="223"/>
      <c r="O119" s="223"/>
      <c r="P119" s="223"/>
    </row>
    <row r="120" spans="1:16" x14ac:dyDescent="0.2">
      <c r="A120" s="223"/>
      <c r="B120" s="223"/>
      <c r="C120" s="223"/>
      <c r="D120" s="223"/>
      <c r="E120" s="223"/>
      <c r="F120" s="223"/>
      <c r="G120" s="223"/>
      <c r="H120" s="223"/>
      <c r="I120" s="223"/>
      <c r="J120" s="223"/>
      <c r="K120" s="223"/>
      <c r="L120" s="223"/>
      <c r="M120" s="223"/>
      <c r="N120" s="223"/>
      <c r="O120" s="223"/>
      <c r="P120" s="223"/>
    </row>
    <row r="121" spans="1:16" x14ac:dyDescent="0.2">
      <c r="A121" s="223"/>
      <c r="B121" s="223"/>
      <c r="C121" s="223"/>
      <c r="D121" s="223"/>
      <c r="E121" s="223"/>
      <c r="F121" s="223"/>
      <c r="G121" s="223"/>
      <c r="H121" s="223"/>
      <c r="I121" s="223"/>
      <c r="J121" s="223"/>
      <c r="K121" s="223"/>
      <c r="L121" s="223"/>
      <c r="M121" s="223"/>
      <c r="N121" s="223"/>
      <c r="O121" s="223"/>
      <c r="P121" s="223"/>
    </row>
    <row r="122" spans="1:16" x14ac:dyDescent="0.2">
      <c r="A122" s="223"/>
      <c r="B122" s="223"/>
      <c r="C122" s="223"/>
      <c r="D122" s="223"/>
      <c r="E122" s="223"/>
      <c r="F122" s="223"/>
      <c r="G122" s="223"/>
      <c r="H122" s="223"/>
      <c r="I122" s="223"/>
      <c r="J122" s="223"/>
      <c r="K122" s="223"/>
      <c r="L122" s="223"/>
      <c r="M122" s="223"/>
      <c r="N122" s="223"/>
      <c r="O122" s="223"/>
      <c r="P122" s="223"/>
    </row>
    <row r="123" spans="1:16" x14ac:dyDescent="0.2">
      <c r="A123" s="223"/>
      <c r="B123" s="223"/>
      <c r="C123" s="223"/>
      <c r="D123" s="223"/>
      <c r="E123" s="223"/>
      <c r="F123" s="223"/>
      <c r="G123" s="223"/>
      <c r="H123" s="223"/>
      <c r="I123" s="223"/>
      <c r="J123" s="223"/>
      <c r="K123" s="223"/>
      <c r="L123" s="223"/>
      <c r="M123" s="223"/>
      <c r="N123" s="223"/>
      <c r="O123" s="223"/>
      <c r="P123" s="223"/>
    </row>
    <row r="124" spans="1:16" x14ac:dyDescent="0.2">
      <c r="A124" s="223"/>
      <c r="B124" s="223"/>
      <c r="C124" s="223"/>
      <c r="D124" s="223"/>
      <c r="E124" s="223"/>
      <c r="F124" s="223"/>
      <c r="G124" s="223"/>
      <c r="H124" s="223"/>
      <c r="I124" s="223"/>
      <c r="J124" s="223"/>
      <c r="K124" s="223"/>
      <c r="L124" s="223"/>
      <c r="M124" s="223"/>
      <c r="N124" s="223"/>
      <c r="O124" s="223"/>
      <c r="P124" s="223"/>
    </row>
    <row r="125" spans="1:16" x14ac:dyDescent="0.2">
      <c r="A125" s="223"/>
      <c r="B125" s="223"/>
      <c r="C125" s="223"/>
      <c r="D125" s="223"/>
      <c r="E125" s="223"/>
      <c r="F125" s="223"/>
      <c r="G125" s="223"/>
      <c r="H125" s="223"/>
      <c r="I125" s="223"/>
      <c r="J125" s="223"/>
      <c r="K125" s="223"/>
      <c r="L125" s="223"/>
      <c r="M125" s="223"/>
      <c r="N125" s="223"/>
      <c r="O125" s="223"/>
      <c r="P125" s="223"/>
    </row>
    <row r="126" spans="1:16" x14ac:dyDescent="0.2">
      <c r="A126" s="223"/>
      <c r="B126" s="223"/>
      <c r="C126" s="223"/>
      <c r="D126" s="223"/>
      <c r="E126" s="223"/>
      <c r="F126" s="223"/>
      <c r="G126" s="223"/>
      <c r="H126" s="223"/>
      <c r="I126" s="223"/>
      <c r="J126" s="223"/>
      <c r="K126" s="223"/>
      <c r="L126" s="223"/>
      <c r="M126" s="223"/>
      <c r="N126" s="223"/>
      <c r="O126" s="223"/>
      <c r="P126" s="223"/>
    </row>
    <row r="127" spans="1:16" x14ac:dyDescent="0.2">
      <c r="A127" s="223"/>
      <c r="B127" s="223"/>
      <c r="C127" s="223"/>
      <c r="D127" s="223"/>
      <c r="E127" s="223"/>
      <c r="F127" s="223"/>
      <c r="G127" s="223"/>
      <c r="H127" s="223"/>
      <c r="I127" s="223"/>
      <c r="J127" s="223"/>
      <c r="K127" s="223"/>
      <c r="L127" s="223"/>
      <c r="M127" s="223"/>
      <c r="N127" s="223"/>
      <c r="O127" s="223"/>
      <c r="P127" s="223"/>
    </row>
    <row r="128" spans="1:16" x14ac:dyDescent="0.2">
      <c r="A128" s="223"/>
      <c r="B128" s="223"/>
      <c r="C128" s="223"/>
      <c r="D128" s="223"/>
      <c r="E128" s="223"/>
      <c r="F128" s="223"/>
      <c r="G128" s="223"/>
      <c r="H128" s="223"/>
      <c r="I128" s="223"/>
      <c r="J128" s="223"/>
      <c r="K128" s="223"/>
      <c r="L128" s="223"/>
      <c r="M128" s="223"/>
      <c r="N128" s="223"/>
      <c r="O128" s="223"/>
      <c r="P128" s="223"/>
    </row>
    <row r="129" spans="1:16" x14ac:dyDescent="0.2">
      <c r="A129" s="223"/>
      <c r="B129" s="223"/>
      <c r="C129" s="223"/>
      <c r="D129" s="223"/>
      <c r="E129" s="223"/>
      <c r="F129" s="223"/>
      <c r="G129" s="223"/>
      <c r="H129" s="223"/>
      <c r="I129" s="223"/>
      <c r="J129" s="223"/>
      <c r="K129" s="223"/>
      <c r="L129" s="223"/>
      <c r="M129" s="223"/>
      <c r="N129" s="223"/>
      <c r="O129" s="223"/>
      <c r="P129" s="223"/>
    </row>
    <row r="130" spans="1:16" x14ac:dyDescent="0.2">
      <c r="A130" s="223"/>
      <c r="B130" s="223"/>
      <c r="C130" s="223"/>
      <c r="D130" s="223"/>
      <c r="E130" s="223"/>
      <c r="F130" s="223"/>
      <c r="G130" s="223"/>
      <c r="H130" s="223"/>
      <c r="I130" s="223"/>
      <c r="J130" s="223"/>
      <c r="K130" s="223"/>
      <c r="L130" s="223"/>
      <c r="M130" s="223"/>
      <c r="N130" s="223"/>
      <c r="O130" s="223"/>
      <c r="P130" s="223"/>
    </row>
    <row r="131" spans="1:16" x14ac:dyDescent="0.2">
      <c r="A131" s="223"/>
      <c r="B131" s="223"/>
      <c r="C131" s="223"/>
      <c r="D131" s="223"/>
      <c r="E131" s="223"/>
      <c r="F131" s="223"/>
      <c r="G131" s="223"/>
      <c r="H131" s="223"/>
      <c r="I131" s="223"/>
      <c r="J131" s="223"/>
      <c r="K131" s="223"/>
      <c r="L131" s="223"/>
      <c r="M131" s="223"/>
      <c r="N131" s="223"/>
      <c r="O131" s="223"/>
      <c r="P131" s="223"/>
    </row>
    <row r="132" spans="1:16" x14ac:dyDescent="0.2">
      <c r="A132" s="223"/>
      <c r="B132" s="223"/>
      <c r="C132" s="223"/>
      <c r="D132" s="223"/>
      <c r="E132" s="223"/>
      <c r="F132" s="223"/>
      <c r="G132" s="223"/>
      <c r="H132" s="223"/>
      <c r="I132" s="223"/>
      <c r="J132" s="223"/>
      <c r="K132" s="223"/>
      <c r="L132" s="223"/>
      <c r="M132" s="223"/>
      <c r="N132" s="223"/>
      <c r="O132" s="223"/>
      <c r="P132" s="223"/>
    </row>
    <row r="133" spans="1:16" x14ac:dyDescent="0.2">
      <c r="A133" s="223"/>
      <c r="B133" s="223"/>
      <c r="C133" s="223"/>
      <c r="D133" s="223"/>
      <c r="E133" s="223"/>
      <c r="F133" s="223"/>
      <c r="G133" s="223"/>
      <c r="H133" s="223"/>
      <c r="I133" s="223"/>
      <c r="J133" s="223"/>
      <c r="K133" s="223"/>
      <c r="L133" s="223"/>
      <c r="M133" s="223"/>
      <c r="N133" s="223"/>
      <c r="O133" s="223"/>
      <c r="P133" s="223"/>
    </row>
    <row r="134" spans="1:16" x14ac:dyDescent="0.2">
      <c r="A134" s="223"/>
      <c r="B134" s="223"/>
      <c r="C134" s="223"/>
      <c r="D134" s="223"/>
      <c r="E134" s="223"/>
      <c r="F134" s="223"/>
      <c r="G134" s="223"/>
      <c r="H134" s="223"/>
      <c r="I134" s="223"/>
      <c r="J134" s="223"/>
      <c r="K134" s="223"/>
      <c r="L134" s="223"/>
      <c r="M134" s="223"/>
      <c r="N134" s="223"/>
      <c r="O134" s="223"/>
      <c r="P134" s="223"/>
    </row>
    <row r="135" spans="1:16" x14ac:dyDescent="0.2">
      <c r="A135" s="223"/>
      <c r="B135" s="223"/>
      <c r="C135" s="223"/>
      <c r="D135" s="223"/>
      <c r="E135" s="223"/>
      <c r="F135" s="223"/>
      <c r="G135" s="223"/>
      <c r="H135" s="223"/>
      <c r="I135" s="223"/>
      <c r="J135" s="223"/>
      <c r="K135" s="223"/>
      <c r="L135" s="223"/>
      <c r="M135" s="223"/>
      <c r="N135" s="223"/>
      <c r="O135" s="223"/>
      <c r="P135" s="223"/>
    </row>
    <row r="136" spans="1:16" x14ac:dyDescent="0.2">
      <c r="A136" s="223"/>
      <c r="B136" s="223"/>
      <c r="C136" s="223"/>
      <c r="D136" s="223"/>
      <c r="E136" s="223"/>
      <c r="F136" s="223"/>
      <c r="G136" s="223"/>
      <c r="H136" s="223"/>
      <c r="I136" s="223"/>
      <c r="J136" s="223"/>
      <c r="K136" s="223"/>
      <c r="L136" s="223"/>
      <c r="M136" s="223"/>
      <c r="N136" s="223"/>
      <c r="O136" s="223"/>
      <c r="P136" s="223"/>
    </row>
    <row r="137" spans="1:16" x14ac:dyDescent="0.2">
      <c r="A137" s="223"/>
      <c r="B137" s="223"/>
      <c r="C137" s="223"/>
      <c r="D137" s="223"/>
      <c r="E137" s="223"/>
      <c r="F137" s="223"/>
      <c r="G137" s="223"/>
      <c r="H137" s="223"/>
      <c r="I137" s="223"/>
      <c r="J137" s="223"/>
      <c r="K137" s="223"/>
      <c r="L137" s="223"/>
      <c r="M137" s="223"/>
      <c r="N137" s="223"/>
      <c r="O137" s="223"/>
      <c r="P137" s="223"/>
    </row>
    <row r="138" spans="1:16" x14ac:dyDescent="0.2">
      <c r="A138" s="223"/>
      <c r="B138" s="223"/>
      <c r="C138" s="223"/>
      <c r="D138" s="223"/>
      <c r="E138" s="223"/>
      <c r="F138" s="223"/>
      <c r="G138" s="223"/>
      <c r="H138" s="223"/>
      <c r="I138" s="223"/>
      <c r="J138" s="223"/>
      <c r="K138" s="223"/>
      <c r="L138" s="223"/>
      <c r="M138" s="223"/>
      <c r="N138" s="223"/>
      <c r="O138" s="223"/>
      <c r="P138" s="223"/>
    </row>
    <row r="139" spans="1:16" x14ac:dyDescent="0.2">
      <c r="A139" s="223"/>
      <c r="B139" s="223"/>
      <c r="C139" s="223"/>
      <c r="D139" s="223"/>
      <c r="E139" s="223"/>
      <c r="F139" s="223"/>
      <c r="G139" s="223"/>
      <c r="H139" s="223"/>
      <c r="I139" s="223"/>
      <c r="J139" s="223"/>
      <c r="K139" s="223"/>
      <c r="L139" s="223"/>
      <c r="M139" s="223"/>
      <c r="N139" s="223"/>
      <c r="O139" s="223"/>
      <c r="P139" s="223"/>
    </row>
    <row r="140" spans="1:16" x14ac:dyDescent="0.2">
      <c r="A140" s="223"/>
      <c r="B140" s="223"/>
      <c r="C140" s="223"/>
      <c r="D140" s="223"/>
      <c r="E140" s="223"/>
      <c r="F140" s="223"/>
      <c r="G140" s="223"/>
      <c r="H140" s="223"/>
      <c r="I140" s="223"/>
      <c r="J140" s="223"/>
      <c r="K140" s="223"/>
      <c r="L140" s="223"/>
      <c r="M140" s="223"/>
      <c r="N140" s="223"/>
      <c r="O140" s="223"/>
      <c r="P140" s="223"/>
    </row>
    <row r="141" spans="1:16" x14ac:dyDescent="0.2">
      <c r="A141" s="223"/>
      <c r="B141" s="223"/>
      <c r="C141" s="223"/>
      <c r="D141" s="223"/>
      <c r="E141" s="223"/>
      <c r="F141" s="223"/>
      <c r="G141" s="223"/>
      <c r="H141" s="223"/>
      <c r="I141" s="223"/>
      <c r="J141" s="223"/>
      <c r="K141" s="223"/>
      <c r="L141" s="223"/>
      <c r="M141" s="223"/>
      <c r="N141" s="223"/>
      <c r="O141" s="223"/>
      <c r="P141" s="223"/>
    </row>
    <row r="142" spans="1:16" x14ac:dyDescent="0.2">
      <c r="A142" s="223"/>
      <c r="B142" s="223"/>
      <c r="C142" s="223"/>
      <c r="D142" s="223"/>
      <c r="E142" s="223"/>
      <c r="F142" s="223"/>
      <c r="G142" s="223"/>
      <c r="H142" s="223"/>
      <c r="I142" s="223"/>
      <c r="J142" s="223"/>
      <c r="K142" s="223"/>
      <c r="L142" s="223"/>
      <c r="M142" s="223"/>
      <c r="N142" s="223"/>
      <c r="O142" s="223"/>
      <c r="P142" s="223"/>
    </row>
    <row r="143" spans="1:16" x14ac:dyDescent="0.2">
      <c r="A143" s="223"/>
      <c r="B143" s="223"/>
      <c r="C143" s="223"/>
      <c r="D143" s="223"/>
      <c r="E143" s="223"/>
      <c r="F143" s="223"/>
      <c r="G143" s="223"/>
      <c r="H143" s="223"/>
      <c r="I143" s="223"/>
      <c r="J143" s="223"/>
      <c r="K143" s="223"/>
      <c r="L143" s="223"/>
      <c r="M143" s="223"/>
      <c r="N143" s="223"/>
      <c r="O143" s="223"/>
      <c r="P143" s="223"/>
    </row>
    <row r="144" spans="1:16" x14ac:dyDescent="0.2">
      <c r="A144" s="223"/>
      <c r="B144" s="223"/>
      <c r="C144" s="223"/>
      <c r="D144" s="223"/>
      <c r="E144" s="223"/>
      <c r="F144" s="223"/>
      <c r="G144" s="223"/>
      <c r="H144" s="223"/>
      <c r="I144" s="223"/>
      <c r="J144" s="223"/>
      <c r="K144" s="223"/>
      <c r="L144" s="223"/>
      <c r="M144" s="223"/>
      <c r="N144" s="223"/>
      <c r="O144" s="223"/>
      <c r="P144" s="223"/>
    </row>
    <row r="145" spans="1:16" x14ac:dyDescent="0.2">
      <c r="A145" s="223"/>
      <c r="B145" s="223"/>
      <c r="C145" s="223"/>
      <c r="D145" s="223"/>
      <c r="E145" s="223"/>
      <c r="F145" s="223"/>
      <c r="G145" s="223"/>
      <c r="H145" s="223"/>
      <c r="I145" s="223"/>
      <c r="J145" s="223"/>
      <c r="K145" s="223"/>
      <c r="L145" s="223"/>
      <c r="M145" s="223"/>
      <c r="N145" s="223"/>
      <c r="O145" s="223"/>
      <c r="P145" s="223"/>
    </row>
    <row r="146" spans="1:16" x14ac:dyDescent="0.2">
      <c r="A146" s="223"/>
      <c r="B146" s="223"/>
      <c r="C146" s="223"/>
      <c r="D146" s="223"/>
      <c r="E146" s="223"/>
      <c r="F146" s="223"/>
      <c r="G146" s="223"/>
      <c r="H146" s="223"/>
      <c r="I146" s="223"/>
      <c r="J146" s="223"/>
      <c r="K146" s="223"/>
      <c r="L146" s="223"/>
      <c r="M146" s="223"/>
      <c r="N146" s="223"/>
      <c r="O146" s="223"/>
      <c r="P146" s="223"/>
    </row>
    <row r="147" spans="1:16" x14ac:dyDescent="0.2">
      <c r="A147" s="223"/>
      <c r="B147" s="223"/>
      <c r="C147" s="223"/>
      <c r="D147" s="223"/>
      <c r="E147" s="223"/>
      <c r="F147" s="223"/>
      <c r="G147" s="223"/>
      <c r="H147" s="223"/>
      <c r="I147" s="223"/>
      <c r="J147" s="223"/>
      <c r="K147" s="223"/>
      <c r="L147" s="223"/>
      <c r="M147" s="223"/>
      <c r="N147" s="223"/>
      <c r="O147" s="223"/>
      <c r="P147" s="223"/>
    </row>
    <row r="148" spans="1:16" x14ac:dyDescent="0.2">
      <c r="A148" s="223"/>
      <c r="B148" s="223"/>
      <c r="C148" s="223"/>
      <c r="D148" s="223"/>
      <c r="E148" s="223"/>
      <c r="F148" s="223"/>
      <c r="G148" s="223"/>
      <c r="H148" s="223"/>
      <c r="I148" s="223"/>
      <c r="J148" s="223"/>
      <c r="K148" s="223"/>
      <c r="L148" s="223"/>
      <c r="M148" s="223"/>
      <c r="N148" s="223"/>
      <c r="O148" s="223"/>
      <c r="P148" s="223"/>
    </row>
    <row r="149" spans="1:16" x14ac:dyDescent="0.2">
      <c r="A149" s="223"/>
      <c r="B149" s="223"/>
      <c r="C149" s="223"/>
      <c r="D149" s="223"/>
      <c r="E149" s="223"/>
      <c r="F149" s="223"/>
      <c r="G149" s="223"/>
      <c r="H149" s="223"/>
      <c r="I149" s="223"/>
      <c r="J149" s="223"/>
      <c r="K149" s="223"/>
      <c r="L149" s="223"/>
      <c r="M149" s="223"/>
      <c r="N149" s="223"/>
      <c r="O149" s="223"/>
      <c r="P149" s="223"/>
    </row>
    <row r="150" spans="1:16" x14ac:dyDescent="0.2">
      <c r="A150" s="223"/>
      <c r="B150" s="223"/>
      <c r="C150" s="223"/>
      <c r="D150" s="223"/>
      <c r="E150" s="223"/>
      <c r="F150" s="223"/>
      <c r="G150" s="223"/>
      <c r="H150" s="223"/>
      <c r="I150" s="223"/>
      <c r="J150" s="223"/>
      <c r="K150" s="223"/>
      <c r="L150" s="223"/>
      <c r="M150" s="223"/>
      <c r="N150" s="223"/>
      <c r="O150" s="223"/>
      <c r="P150" s="223"/>
    </row>
    <row r="151" spans="1:16" x14ac:dyDescent="0.2">
      <c r="A151" s="223"/>
      <c r="B151" s="223"/>
      <c r="C151" s="223"/>
      <c r="D151" s="223"/>
      <c r="E151" s="223"/>
      <c r="F151" s="223"/>
      <c r="G151" s="223"/>
      <c r="H151" s="223"/>
      <c r="I151" s="223"/>
      <c r="J151" s="223"/>
      <c r="K151" s="223"/>
      <c r="L151" s="223"/>
      <c r="M151" s="223"/>
      <c r="N151" s="223"/>
      <c r="O151" s="223"/>
      <c r="P151" s="223"/>
    </row>
    <row r="152" spans="1:16" x14ac:dyDescent="0.2">
      <c r="A152" s="223"/>
      <c r="B152" s="223"/>
      <c r="C152" s="223"/>
      <c r="D152" s="223"/>
      <c r="E152" s="223"/>
      <c r="F152" s="223"/>
      <c r="G152" s="223"/>
      <c r="H152" s="223"/>
      <c r="I152" s="223"/>
      <c r="J152" s="223"/>
      <c r="K152" s="223"/>
      <c r="L152" s="223"/>
      <c r="M152" s="223"/>
      <c r="N152" s="223"/>
      <c r="O152" s="223"/>
      <c r="P152" s="223"/>
    </row>
    <row r="153" spans="1:16" x14ac:dyDescent="0.2">
      <c r="A153" s="223"/>
      <c r="B153" s="223"/>
      <c r="C153" s="223"/>
      <c r="D153" s="223"/>
      <c r="E153" s="223"/>
      <c r="F153" s="223"/>
      <c r="G153" s="223"/>
      <c r="H153" s="223"/>
      <c r="I153" s="223"/>
      <c r="J153" s="223"/>
      <c r="K153" s="223"/>
      <c r="L153" s="223"/>
      <c r="M153" s="223"/>
      <c r="N153" s="223"/>
      <c r="O153" s="223"/>
      <c r="P153" s="223"/>
    </row>
    <row r="154" spans="1:16" x14ac:dyDescent="0.2">
      <c r="A154" s="223"/>
      <c r="B154" s="223"/>
      <c r="C154" s="223"/>
      <c r="D154" s="223"/>
      <c r="E154" s="223"/>
      <c r="F154" s="223"/>
      <c r="G154" s="223"/>
      <c r="H154" s="223"/>
      <c r="I154" s="223"/>
      <c r="J154" s="223"/>
      <c r="K154" s="223"/>
      <c r="L154" s="223"/>
      <c r="M154" s="223"/>
      <c r="N154" s="223"/>
      <c r="O154" s="223"/>
      <c r="P154" s="223"/>
    </row>
    <row r="155" spans="1:16" x14ac:dyDescent="0.2">
      <c r="A155" s="223"/>
      <c r="B155" s="223"/>
      <c r="C155" s="223"/>
      <c r="D155" s="223"/>
      <c r="E155" s="223"/>
      <c r="F155" s="223"/>
      <c r="G155" s="223"/>
      <c r="H155" s="223"/>
      <c r="I155" s="223"/>
      <c r="J155" s="223"/>
      <c r="K155" s="223"/>
      <c r="L155" s="223"/>
      <c r="M155" s="223"/>
      <c r="N155" s="223"/>
      <c r="O155" s="223"/>
      <c r="P155" s="223"/>
    </row>
    <row r="156" spans="1:16" x14ac:dyDescent="0.2">
      <c r="A156" s="223"/>
      <c r="B156" s="223"/>
      <c r="C156" s="223"/>
      <c r="D156" s="223"/>
      <c r="E156" s="223"/>
      <c r="F156" s="223"/>
      <c r="G156" s="223"/>
      <c r="H156" s="223"/>
      <c r="I156" s="223"/>
      <c r="J156" s="223"/>
      <c r="K156" s="223"/>
      <c r="L156" s="223"/>
      <c r="M156" s="223"/>
      <c r="N156" s="223"/>
      <c r="O156" s="223"/>
      <c r="P156" s="223"/>
    </row>
    <row r="157" spans="1:16" x14ac:dyDescent="0.2">
      <c r="A157" s="223"/>
      <c r="B157" s="223"/>
      <c r="C157" s="223"/>
      <c r="D157" s="223"/>
      <c r="E157" s="223"/>
      <c r="F157" s="223"/>
      <c r="G157" s="223"/>
      <c r="H157" s="223"/>
      <c r="I157" s="223"/>
      <c r="J157" s="223"/>
      <c r="K157" s="223"/>
      <c r="L157" s="223"/>
      <c r="M157" s="223"/>
      <c r="N157" s="223"/>
      <c r="O157" s="223"/>
      <c r="P157" s="223"/>
    </row>
    <row r="158" spans="1:16" x14ac:dyDescent="0.2">
      <c r="A158" s="223"/>
      <c r="B158" s="223"/>
      <c r="C158" s="223"/>
      <c r="D158" s="223"/>
      <c r="E158" s="223"/>
      <c r="F158" s="223"/>
      <c r="G158" s="223"/>
      <c r="H158" s="223"/>
      <c r="I158" s="223"/>
      <c r="J158" s="223"/>
      <c r="K158" s="223"/>
      <c r="L158" s="223"/>
      <c r="M158" s="223"/>
      <c r="N158" s="223"/>
      <c r="O158" s="223"/>
      <c r="P158" s="223"/>
    </row>
    <row r="159" spans="1:16" x14ac:dyDescent="0.2">
      <c r="A159" s="223"/>
      <c r="B159" s="223"/>
      <c r="C159" s="223"/>
      <c r="D159" s="223"/>
      <c r="E159" s="223"/>
      <c r="F159" s="223"/>
      <c r="G159" s="223"/>
      <c r="H159" s="223"/>
      <c r="I159" s="223"/>
      <c r="J159" s="223"/>
      <c r="K159" s="223"/>
      <c r="L159" s="223"/>
      <c r="M159" s="223"/>
      <c r="N159" s="223"/>
      <c r="O159" s="223"/>
      <c r="P159" s="223"/>
    </row>
    <row r="160" spans="1:16" x14ac:dyDescent="0.2">
      <c r="A160" s="223"/>
      <c r="B160" s="223"/>
      <c r="C160" s="223"/>
      <c r="D160" s="223"/>
      <c r="E160" s="223"/>
      <c r="F160" s="223"/>
      <c r="G160" s="223"/>
      <c r="H160" s="223"/>
      <c r="I160" s="223"/>
      <c r="J160" s="223"/>
      <c r="K160" s="223"/>
      <c r="L160" s="223"/>
      <c r="M160" s="223"/>
      <c r="N160" s="223"/>
      <c r="O160" s="223"/>
      <c r="P160" s="223"/>
    </row>
    <row r="161" spans="1:16" x14ac:dyDescent="0.2">
      <c r="A161" s="223"/>
      <c r="B161" s="223"/>
      <c r="C161" s="223"/>
      <c r="D161" s="223"/>
      <c r="E161" s="223"/>
      <c r="F161" s="223"/>
      <c r="G161" s="223"/>
      <c r="H161" s="223"/>
      <c r="I161" s="223"/>
      <c r="J161" s="223"/>
      <c r="K161" s="223"/>
      <c r="L161" s="223"/>
      <c r="M161" s="223"/>
      <c r="N161" s="223"/>
      <c r="O161" s="223"/>
      <c r="P161" s="223"/>
    </row>
    <row r="162" spans="1:16" x14ac:dyDescent="0.2">
      <c r="A162" s="223"/>
      <c r="B162" s="223"/>
      <c r="C162" s="223"/>
      <c r="D162" s="223"/>
      <c r="E162" s="223"/>
      <c r="F162" s="223"/>
      <c r="G162" s="223"/>
      <c r="H162" s="223"/>
      <c r="I162" s="223"/>
      <c r="J162" s="223"/>
      <c r="K162" s="223"/>
      <c r="L162" s="223"/>
      <c r="M162" s="223"/>
      <c r="N162" s="223"/>
      <c r="O162" s="223"/>
      <c r="P162" s="223"/>
    </row>
    <row r="163" spans="1:16" x14ac:dyDescent="0.2">
      <c r="A163" s="223"/>
      <c r="B163" s="223"/>
      <c r="C163" s="223"/>
      <c r="D163" s="223"/>
      <c r="E163" s="223"/>
      <c r="F163" s="223"/>
      <c r="G163" s="223"/>
      <c r="H163" s="223"/>
      <c r="I163" s="223"/>
      <c r="J163" s="223"/>
      <c r="K163" s="223"/>
      <c r="L163" s="223"/>
      <c r="M163" s="223"/>
      <c r="N163" s="223"/>
      <c r="O163" s="223"/>
      <c r="P163" s="223"/>
    </row>
    <row r="164" spans="1:16" x14ac:dyDescent="0.2">
      <c r="A164" s="223"/>
      <c r="B164" s="223"/>
      <c r="C164" s="223"/>
      <c r="D164" s="223"/>
      <c r="E164" s="223"/>
      <c r="F164" s="223"/>
      <c r="G164" s="223"/>
      <c r="H164" s="223"/>
      <c r="I164" s="223"/>
      <c r="J164" s="223"/>
      <c r="K164" s="223"/>
      <c r="L164" s="223"/>
      <c r="M164" s="223"/>
      <c r="N164" s="223"/>
      <c r="O164" s="223"/>
      <c r="P164" s="223"/>
    </row>
    <row r="165" spans="1:16" x14ac:dyDescent="0.2">
      <c r="A165" s="223"/>
      <c r="B165" s="223"/>
      <c r="C165" s="223"/>
      <c r="D165" s="223"/>
      <c r="E165" s="223"/>
      <c r="F165" s="223"/>
      <c r="G165" s="223"/>
      <c r="H165" s="223"/>
      <c r="I165" s="223"/>
      <c r="J165" s="223"/>
      <c r="K165" s="223"/>
      <c r="L165" s="223"/>
      <c r="M165" s="223"/>
      <c r="N165" s="223"/>
      <c r="O165" s="223"/>
      <c r="P165" s="223"/>
    </row>
    <row r="166" spans="1:16" x14ac:dyDescent="0.2">
      <c r="A166" s="223"/>
      <c r="B166" s="223"/>
      <c r="C166" s="223"/>
      <c r="D166" s="223"/>
      <c r="E166" s="223"/>
      <c r="F166" s="223"/>
      <c r="G166" s="223"/>
      <c r="H166" s="223"/>
      <c r="I166" s="223"/>
      <c r="J166" s="223"/>
      <c r="K166" s="223"/>
      <c r="L166" s="223"/>
      <c r="M166" s="223"/>
      <c r="N166" s="223"/>
      <c r="O166" s="223"/>
      <c r="P166" s="223"/>
    </row>
    <row r="167" spans="1:16" x14ac:dyDescent="0.2">
      <c r="A167" s="223"/>
      <c r="B167" s="223"/>
      <c r="C167" s="223"/>
      <c r="D167" s="223"/>
      <c r="E167" s="223"/>
      <c r="F167" s="223"/>
      <c r="G167" s="223"/>
      <c r="H167" s="223"/>
      <c r="I167" s="223"/>
      <c r="J167" s="223"/>
      <c r="K167" s="223"/>
      <c r="L167" s="223"/>
      <c r="M167" s="223"/>
      <c r="N167" s="223"/>
      <c r="O167" s="223"/>
      <c r="P167" s="223"/>
    </row>
    <row r="168" spans="1:16" x14ac:dyDescent="0.2">
      <c r="A168" s="223"/>
      <c r="B168" s="223"/>
      <c r="C168" s="223"/>
      <c r="D168" s="223"/>
      <c r="E168" s="223"/>
      <c r="F168" s="223"/>
      <c r="G168" s="223"/>
      <c r="H168" s="223"/>
      <c r="I168" s="223"/>
      <c r="J168" s="223"/>
      <c r="K168" s="223"/>
      <c r="L168" s="223"/>
      <c r="M168" s="223"/>
      <c r="N168" s="223"/>
      <c r="O168" s="223"/>
      <c r="P168" s="223"/>
    </row>
    <row r="169" spans="1:16" x14ac:dyDescent="0.2">
      <c r="A169" s="223"/>
      <c r="B169" s="223"/>
      <c r="C169" s="223"/>
      <c r="D169" s="223"/>
      <c r="E169" s="223"/>
      <c r="F169" s="223"/>
      <c r="G169" s="223"/>
      <c r="H169" s="223"/>
      <c r="I169" s="223"/>
      <c r="J169" s="223"/>
      <c r="K169" s="223"/>
      <c r="L169" s="223"/>
      <c r="M169" s="223"/>
      <c r="N169" s="223"/>
      <c r="O169" s="223"/>
      <c r="P169" s="223"/>
    </row>
    <row r="170" spans="1:16" x14ac:dyDescent="0.2">
      <c r="A170" s="223"/>
      <c r="B170" s="223"/>
      <c r="C170" s="223"/>
      <c r="D170" s="223"/>
      <c r="E170" s="223"/>
      <c r="F170" s="223"/>
      <c r="G170" s="223"/>
      <c r="H170" s="223"/>
      <c r="I170" s="223"/>
      <c r="J170" s="223"/>
      <c r="K170" s="223"/>
      <c r="L170" s="223"/>
      <c r="M170" s="223"/>
      <c r="N170" s="223"/>
      <c r="O170" s="223"/>
      <c r="P170" s="223"/>
    </row>
    <row r="171" spans="1:16" x14ac:dyDescent="0.2">
      <c r="A171" s="223"/>
      <c r="B171" s="223"/>
      <c r="C171" s="223"/>
      <c r="D171" s="223"/>
      <c r="E171" s="223"/>
      <c r="F171" s="223"/>
      <c r="G171" s="223"/>
      <c r="H171" s="223"/>
      <c r="I171" s="223"/>
      <c r="J171" s="223"/>
      <c r="K171" s="223"/>
      <c r="L171" s="223"/>
      <c r="M171" s="223"/>
      <c r="N171" s="223"/>
      <c r="O171" s="223"/>
      <c r="P171" s="223"/>
    </row>
    <row r="172" spans="1:16" x14ac:dyDescent="0.2">
      <c r="A172" s="223"/>
      <c r="B172" s="223"/>
      <c r="C172" s="223"/>
      <c r="D172" s="223"/>
      <c r="E172" s="223"/>
      <c r="F172" s="223"/>
      <c r="G172" s="223"/>
      <c r="H172" s="223"/>
      <c r="I172" s="223"/>
      <c r="J172" s="223"/>
      <c r="K172" s="223"/>
      <c r="L172" s="223"/>
      <c r="M172" s="223"/>
      <c r="N172" s="223"/>
      <c r="O172" s="223"/>
      <c r="P172" s="223"/>
    </row>
    <row r="173" spans="1:16" x14ac:dyDescent="0.2">
      <c r="A173" s="223"/>
      <c r="B173" s="223"/>
      <c r="C173" s="223"/>
      <c r="D173" s="223"/>
      <c r="E173" s="223"/>
      <c r="F173" s="223"/>
      <c r="G173" s="223"/>
      <c r="H173" s="223"/>
      <c r="I173" s="223"/>
      <c r="J173" s="223"/>
      <c r="K173" s="223"/>
      <c r="L173" s="223"/>
      <c r="M173" s="223"/>
      <c r="N173" s="223"/>
      <c r="O173" s="223"/>
      <c r="P173" s="223"/>
    </row>
    <row r="174" spans="1:16" x14ac:dyDescent="0.2">
      <c r="A174" s="223"/>
      <c r="B174" s="223"/>
      <c r="C174" s="223"/>
      <c r="D174" s="223"/>
      <c r="E174" s="223"/>
      <c r="F174" s="223"/>
      <c r="G174" s="223"/>
      <c r="H174" s="223"/>
      <c r="I174" s="223"/>
      <c r="J174" s="223"/>
      <c r="K174" s="223"/>
      <c r="L174" s="223"/>
      <c r="M174" s="223"/>
      <c r="N174" s="223"/>
      <c r="O174" s="223"/>
      <c r="P174" s="223"/>
    </row>
    <row r="175" spans="1:16" x14ac:dyDescent="0.2">
      <c r="A175" s="223"/>
      <c r="B175" s="223"/>
      <c r="C175" s="223"/>
      <c r="D175" s="223"/>
      <c r="E175" s="223"/>
      <c r="F175" s="223"/>
      <c r="G175" s="223"/>
      <c r="H175" s="223"/>
      <c r="I175" s="223"/>
      <c r="J175" s="223"/>
      <c r="K175" s="223"/>
      <c r="L175" s="223"/>
      <c r="M175" s="223"/>
      <c r="N175" s="223"/>
      <c r="O175" s="223"/>
      <c r="P175" s="223"/>
    </row>
    <row r="176" spans="1:16" x14ac:dyDescent="0.2">
      <c r="A176" s="223"/>
      <c r="B176" s="223"/>
      <c r="C176" s="223"/>
      <c r="D176" s="223"/>
      <c r="E176" s="223"/>
      <c r="F176" s="223"/>
      <c r="G176" s="223"/>
      <c r="H176" s="223"/>
      <c r="I176" s="223"/>
      <c r="J176" s="223"/>
      <c r="K176" s="223"/>
      <c r="L176" s="223"/>
      <c r="M176" s="223"/>
      <c r="N176" s="223"/>
      <c r="O176" s="223"/>
      <c r="P176" s="223"/>
    </row>
    <row r="177" spans="1:16" x14ac:dyDescent="0.2">
      <c r="A177" s="223"/>
      <c r="B177" s="223"/>
      <c r="C177" s="223"/>
      <c r="D177" s="223"/>
      <c r="E177" s="223"/>
      <c r="F177" s="223"/>
      <c r="G177" s="223"/>
      <c r="H177" s="223"/>
      <c r="I177" s="223"/>
      <c r="J177" s="223"/>
      <c r="K177" s="223"/>
      <c r="L177" s="223"/>
      <c r="M177" s="223"/>
      <c r="N177" s="223"/>
      <c r="O177" s="223"/>
      <c r="P177" s="223"/>
    </row>
    <row r="178" spans="1:16" x14ac:dyDescent="0.2">
      <c r="A178" s="223"/>
      <c r="B178" s="223"/>
      <c r="C178" s="223"/>
      <c r="D178" s="223"/>
      <c r="E178" s="223"/>
      <c r="F178" s="223"/>
      <c r="G178" s="223"/>
      <c r="H178" s="223"/>
      <c r="I178" s="223"/>
      <c r="J178" s="223"/>
      <c r="K178" s="223"/>
      <c r="L178" s="223"/>
      <c r="M178" s="223"/>
      <c r="N178" s="223"/>
      <c r="O178" s="223"/>
      <c r="P178" s="223"/>
    </row>
    <row r="179" spans="1:16" x14ac:dyDescent="0.2">
      <c r="A179" s="223"/>
      <c r="B179" s="223"/>
      <c r="C179" s="223"/>
      <c r="D179" s="223"/>
      <c r="E179" s="223"/>
      <c r="F179" s="223"/>
      <c r="G179" s="223"/>
      <c r="H179" s="223"/>
      <c r="I179" s="223"/>
      <c r="J179" s="223"/>
      <c r="K179" s="223"/>
      <c r="L179" s="223"/>
      <c r="M179" s="223"/>
      <c r="N179" s="223"/>
      <c r="O179" s="223"/>
      <c r="P179" s="223"/>
    </row>
    <row r="180" spans="1:16" x14ac:dyDescent="0.2">
      <c r="A180" s="223"/>
      <c r="B180" s="223"/>
      <c r="C180" s="223"/>
      <c r="D180" s="223"/>
      <c r="E180" s="223"/>
      <c r="F180" s="223"/>
      <c r="G180" s="223"/>
      <c r="H180" s="223"/>
      <c r="I180" s="223"/>
      <c r="J180" s="223"/>
      <c r="K180" s="223"/>
      <c r="L180" s="223"/>
      <c r="M180" s="223"/>
      <c r="N180" s="223"/>
      <c r="O180" s="223"/>
      <c r="P180" s="223"/>
    </row>
    <row r="181" spans="1:16" x14ac:dyDescent="0.2">
      <c r="A181" s="223"/>
      <c r="B181" s="223"/>
      <c r="C181" s="223"/>
      <c r="D181" s="223"/>
      <c r="E181" s="223"/>
      <c r="F181" s="223"/>
      <c r="G181" s="223"/>
      <c r="H181" s="223"/>
      <c r="I181" s="223"/>
      <c r="J181" s="223"/>
      <c r="K181" s="223"/>
      <c r="L181" s="223"/>
      <c r="M181" s="223"/>
      <c r="N181" s="223"/>
      <c r="O181" s="223"/>
      <c r="P181" s="223"/>
    </row>
    <row r="182" spans="1:16" x14ac:dyDescent="0.2">
      <c r="A182" s="223"/>
      <c r="B182" s="223"/>
      <c r="C182" s="223"/>
      <c r="D182" s="223"/>
      <c r="E182" s="223"/>
      <c r="F182" s="223"/>
      <c r="G182" s="223"/>
      <c r="H182" s="223"/>
      <c r="I182" s="223"/>
      <c r="J182" s="223"/>
      <c r="K182" s="223"/>
      <c r="L182" s="223"/>
      <c r="M182" s="223"/>
      <c r="N182" s="223"/>
      <c r="O182" s="223"/>
      <c r="P182" s="223"/>
    </row>
    <row r="183" spans="1:16" x14ac:dyDescent="0.2">
      <c r="A183" s="223"/>
      <c r="B183" s="223"/>
      <c r="C183" s="223"/>
      <c r="D183" s="223"/>
      <c r="E183" s="223"/>
      <c r="F183" s="223"/>
      <c r="G183" s="223"/>
      <c r="H183" s="223"/>
      <c r="I183" s="223"/>
      <c r="J183" s="223"/>
      <c r="K183" s="223"/>
      <c r="L183" s="223"/>
      <c r="M183" s="223"/>
      <c r="N183" s="223"/>
      <c r="O183" s="223"/>
      <c r="P183" s="223"/>
    </row>
    <row r="184" spans="1:16" x14ac:dyDescent="0.2">
      <c r="A184" s="223"/>
      <c r="B184" s="223"/>
      <c r="C184" s="223"/>
      <c r="D184" s="223"/>
      <c r="E184" s="223"/>
      <c r="F184" s="223"/>
      <c r="G184" s="223"/>
      <c r="H184" s="223"/>
      <c r="I184" s="223"/>
      <c r="J184" s="223"/>
      <c r="K184" s="223"/>
      <c r="L184" s="223"/>
      <c r="M184" s="223"/>
      <c r="N184" s="223"/>
      <c r="O184" s="223"/>
      <c r="P184" s="223"/>
    </row>
    <row r="185" spans="1:16" x14ac:dyDescent="0.2">
      <c r="A185" s="223"/>
      <c r="B185" s="223"/>
      <c r="C185" s="223"/>
      <c r="D185" s="223"/>
      <c r="E185" s="223"/>
      <c r="F185" s="223"/>
      <c r="G185" s="223"/>
      <c r="H185" s="223"/>
      <c r="I185" s="223"/>
      <c r="J185" s="223"/>
      <c r="K185" s="223"/>
      <c r="L185" s="223"/>
      <c r="M185" s="223"/>
      <c r="N185" s="223"/>
      <c r="O185" s="223"/>
      <c r="P185" s="223"/>
    </row>
    <row r="186" spans="1:16" x14ac:dyDescent="0.2">
      <c r="A186" s="223"/>
      <c r="B186" s="223"/>
      <c r="C186" s="223"/>
      <c r="D186" s="223"/>
      <c r="E186" s="223"/>
      <c r="F186" s="223"/>
      <c r="G186" s="223"/>
      <c r="H186" s="223"/>
      <c r="I186" s="223"/>
      <c r="J186" s="223"/>
      <c r="K186" s="223"/>
      <c r="L186" s="223"/>
      <c r="M186" s="223"/>
      <c r="N186" s="223"/>
      <c r="O186" s="223"/>
      <c r="P186" s="223"/>
    </row>
    <row r="187" spans="1:16" x14ac:dyDescent="0.2">
      <c r="A187" s="223"/>
      <c r="B187" s="223"/>
      <c r="C187" s="223"/>
      <c r="D187" s="223"/>
      <c r="E187" s="223"/>
      <c r="F187" s="223"/>
      <c r="G187" s="223"/>
      <c r="H187" s="223"/>
      <c r="I187" s="223"/>
      <c r="J187" s="223"/>
      <c r="K187" s="223"/>
      <c r="L187" s="223"/>
      <c r="M187" s="223"/>
      <c r="N187" s="223"/>
      <c r="O187" s="223"/>
      <c r="P187" s="223"/>
    </row>
    <row r="188" spans="1:16" x14ac:dyDescent="0.2">
      <c r="A188" s="223"/>
      <c r="B188" s="223"/>
      <c r="C188" s="223"/>
      <c r="D188" s="223"/>
      <c r="E188" s="223"/>
      <c r="F188" s="223"/>
      <c r="G188" s="223"/>
      <c r="H188" s="223"/>
      <c r="I188" s="223"/>
      <c r="J188" s="223"/>
      <c r="K188" s="223"/>
      <c r="L188" s="223"/>
      <c r="M188" s="223"/>
      <c r="N188" s="223"/>
      <c r="O188" s="223"/>
      <c r="P188" s="223"/>
    </row>
    <row r="189" spans="1:16" x14ac:dyDescent="0.2">
      <c r="A189" s="223"/>
      <c r="B189" s="223"/>
      <c r="C189" s="223"/>
      <c r="D189" s="223"/>
      <c r="E189" s="223"/>
      <c r="F189" s="223"/>
      <c r="G189" s="223"/>
      <c r="H189" s="223"/>
      <c r="I189" s="223"/>
      <c r="J189" s="223"/>
      <c r="K189" s="223"/>
      <c r="L189" s="223"/>
      <c r="M189" s="223"/>
      <c r="N189" s="223"/>
      <c r="O189" s="223"/>
      <c r="P189" s="223"/>
    </row>
    <row r="190" spans="1:16" x14ac:dyDescent="0.2">
      <c r="A190" s="223"/>
      <c r="B190" s="223"/>
      <c r="C190" s="223"/>
      <c r="D190" s="223"/>
      <c r="E190" s="223"/>
      <c r="F190" s="223"/>
      <c r="G190" s="223"/>
      <c r="H190" s="223"/>
      <c r="I190" s="223"/>
      <c r="J190" s="223"/>
      <c r="K190" s="223"/>
      <c r="L190" s="223"/>
      <c r="M190" s="223"/>
      <c r="N190" s="223"/>
      <c r="O190" s="223"/>
      <c r="P190" s="223"/>
    </row>
    <row r="191" spans="1:16" x14ac:dyDescent="0.2">
      <c r="A191" s="223"/>
      <c r="B191" s="223"/>
      <c r="C191" s="223"/>
      <c r="D191" s="223"/>
      <c r="E191" s="223"/>
      <c r="F191" s="223"/>
      <c r="G191" s="223"/>
      <c r="H191" s="223"/>
      <c r="I191" s="223"/>
      <c r="J191" s="223"/>
      <c r="K191" s="223"/>
      <c r="L191" s="223"/>
      <c r="M191" s="223"/>
      <c r="N191" s="223"/>
      <c r="O191" s="223"/>
      <c r="P191" s="223"/>
    </row>
    <row r="192" spans="1:16" x14ac:dyDescent="0.2">
      <c r="A192" s="223"/>
      <c r="B192" s="223"/>
      <c r="C192" s="223"/>
      <c r="D192" s="223"/>
      <c r="E192" s="223"/>
      <c r="F192" s="223"/>
      <c r="G192" s="223"/>
      <c r="H192" s="223"/>
      <c r="I192" s="223"/>
      <c r="J192" s="223"/>
      <c r="K192" s="223"/>
      <c r="L192" s="223"/>
      <c r="M192" s="223"/>
      <c r="N192" s="223"/>
      <c r="O192" s="223"/>
      <c r="P192" s="223"/>
    </row>
    <row r="193" spans="1:16" x14ac:dyDescent="0.2">
      <c r="A193" s="223"/>
      <c r="B193" s="223"/>
      <c r="C193" s="223"/>
      <c r="D193" s="223"/>
      <c r="E193" s="223"/>
      <c r="F193" s="223"/>
      <c r="G193" s="223"/>
      <c r="H193" s="223"/>
      <c r="I193" s="223"/>
      <c r="J193" s="223"/>
      <c r="K193" s="223"/>
      <c r="L193" s="223"/>
      <c r="M193" s="223"/>
      <c r="N193" s="223"/>
      <c r="O193" s="223"/>
      <c r="P193" s="223"/>
    </row>
    <row r="194" spans="1:16" x14ac:dyDescent="0.2">
      <c r="A194" s="223"/>
      <c r="B194" s="223"/>
      <c r="C194" s="223"/>
      <c r="D194" s="223"/>
      <c r="E194" s="223"/>
      <c r="F194" s="223"/>
      <c r="G194" s="223"/>
      <c r="H194" s="223"/>
      <c r="I194" s="223"/>
      <c r="J194" s="223"/>
      <c r="K194" s="223"/>
      <c r="L194" s="223"/>
      <c r="M194" s="223"/>
      <c r="N194" s="223"/>
      <c r="O194" s="223"/>
      <c r="P194" s="2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F2A34-384C-48A4-8412-982ADBEFED93}">
  <sheetPr>
    <tabColor rgb="FF00B0F0"/>
  </sheetPr>
  <dimension ref="A1:U205"/>
  <sheetViews>
    <sheetView workbookViewId="0">
      <selection activeCell="B56" sqref="B56"/>
    </sheetView>
  </sheetViews>
  <sheetFormatPr baseColWidth="10" defaultColWidth="8.83203125" defaultRowHeight="15" outlineLevelRow="1" x14ac:dyDescent="0.2"/>
  <cols>
    <col min="1" max="1" width="46" customWidth="1"/>
    <col min="2" max="2" width="25.1640625" style="50" customWidth="1"/>
    <col min="3" max="3" width="15.5" style="10" customWidth="1"/>
    <col min="4" max="4" width="16.6640625" style="50" customWidth="1"/>
    <col min="5" max="5" width="15.6640625" style="10" customWidth="1"/>
    <col min="6" max="6" width="18.6640625" style="50" customWidth="1"/>
    <col min="7" max="7" width="14.33203125" style="10" customWidth="1"/>
    <col min="8" max="8" width="19.33203125" style="50" customWidth="1"/>
    <col min="9" max="9" width="19.5" style="51" customWidth="1"/>
  </cols>
  <sheetData>
    <row r="1" spans="1:21" ht="126" customHeight="1" thickBot="1" x14ac:dyDescent="0.25">
      <c r="A1" s="94" t="s">
        <v>31</v>
      </c>
      <c r="B1" s="95"/>
      <c r="C1" s="96"/>
      <c r="D1" s="95"/>
      <c r="E1" s="96"/>
      <c r="F1" s="95"/>
      <c r="G1" s="96"/>
      <c r="H1" s="95"/>
      <c r="I1" s="97"/>
      <c r="J1" s="223"/>
      <c r="K1" s="223"/>
      <c r="L1" s="223"/>
      <c r="M1" s="223"/>
      <c r="N1" s="223"/>
      <c r="O1" s="223"/>
      <c r="P1" s="223"/>
      <c r="Q1" s="223"/>
      <c r="R1" s="223"/>
      <c r="S1" s="223"/>
      <c r="T1" s="223"/>
      <c r="U1" s="223"/>
    </row>
    <row r="2" spans="1:21" ht="51.75" customHeight="1" thickBot="1" x14ac:dyDescent="0.35">
      <c r="A2" s="248" t="s">
        <v>140</v>
      </c>
      <c r="B2" s="249"/>
      <c r="C2" s="249"/>
      <c r="D2" s="249"/>
      <c r="E2" s="249"/>
      <c r="F2" s="249"/>
      <c r="G2" s="249"/>
      <c r="H2" s="249"/>
      <c r="I2" s="250"/>
      <c r="J2" s="223"/>
      <c r="K2" s="223"/>
      <c r="L2" s="223"/>
      <c r="M2" s="223"/>
      <c r="N2" s="223"/>
      <c r="O2" s="223"/>
      <c r="P2" s="223"/>
      <c r="Q2" s="223"/>
      <c r="R2" s="223"/>
      <c r="S2" s="223"/>
      <c r="T2" s="223"/>
      <c r="U2" s="223"/>
    </row>
    <row r="3" spans="1:21" x14ac:dyDescent="0.2">
      <c r="A3" s="243" t="s">
        <v>122</v>
      </c>
      <c r="B3" s="251"/>
      <c r="C3" s="251"/>
      <c r="D3" s="251"/>
      <c r="E3" s="251"/>
      <c r="F3" s="251"/>
      <c r="G3" s="251"/>
      <c r="H3" s="251"/>
      <c r="I3" s="252"/>
      <c r="J3" s="223"/>
      <c r="K3" s="223"/>
      <c r="L3" s="223"/>
      <c r="M3" s="223"/>
      <c r="N3" s="223"/>
      <c r="O3" s="223"/>
      <c r="P3" s="223"/>
      <c r="Q3" s="223"/>
      <c r="R3" s="223"/>
      <c r="S3" s="223"/>
      <c r="T3" s="223"/>
      <c r="U3" s="223"/>
    </row>
    <row r="4" spans="1:21" ht="43.5" customHeight="1" x14ac:dyDescent="0.2">
      <c r="A4" s="243"/>
      <c r="B4" s="251"/>
      <c r="C4" s="251"/>
      <c r="D4" s="251"/>
      <c r="E4" s="251"/>
      <c r="F4" s="251"/>
      <c r="G4" s="251"/>
      <c r="H4" s="251"/>
      <c r="I4" s="252"/>
      <c r="J4" s="223"/>
      <c r="K4" s="223"/>
      <c r="L4" s="223"/>
      <c r="M4" s="223"/>
      <c r="N4" s="223"/>
      <c r="O4" s="223"/>
      <c r="P4" s="223"/>
      <c r="Q4" s="223"/>
      <c r="R4" s="223"/>
      <c r="S4" s="223"/>
      <c r="T4" s="223"/>
      <c r="U4" s="223"/>
    </row>
    <row r="5" spans="1:21" x14ac:dyDescent="0.2">
      <c r="A5" s="98"/>
      <c r="B5" s="99"/>
      <c r="C5" s="100"/>
      <c r="D5" s="99"/>
      <c r="E5" s="100"/>
      <c r="F5" s="99"/>
      <c r="G5" s="100"/>
      <c r="H5" s="99"/>
      <c r="I5" s="101"/>
      <c r="J5" s="223"/>
      <c r="K5" s="223"/>
      <c r="L5" s="223"/>
      <c r="M5" s="223"/>
      <c r="N5" s="223"/>
      <c r="O5" s="223"/>
      <c r="P5" s="223"/>
      <c r="Q5" s="223"/>
      <c r="R5" s="223"/>
      <c r="S5" s="223"/>
      <c r="T5" s="223"/>
      <c r="U5" s="223"/>
    </row>
    <row r="6" spans="1:21" ht="45" customHeight="1" x14ac:dyDescent="0.25">
      <c r="A6" s="240" t="s">
        <v>123</v>
      </c>
      <c r="B6" s="253"/>
      <c r="C6" s="253"/>
      <c r="D6" s="253"/>
      <c r="E6" s="253"/>
      <c r="F6" s="253"/>
      <c r="G6" s="253"/>
      <c r="H6" s="253"/>
      <c r="I6" s="254"/>
      <c r="J6" s="223"/>
      <c r="K6" s="223"/>
      <c r="L6" s="223"/>
      <c r="M6" s="223"/>
      <c r="N6" s="223"/>
      <c r="O6" s="223"/>
      <c r="P6" s="223"/>
      <c r="Q6" s="223"/>
      <c r="R6" s="223"/>
      <c r="S6" s="223"/>
      <c r="T6" s="223"/>
      <c r="U6" s="223"/>
    </row>
    <row r="7" spans="1:21" x14ac:dyDescent="0.2">
      <c r="A7" s="243" t="s">
        <v>124</v>
      </c>
      <c r="B7" s="251"/>
      <c r="C7" s="251"/>
      <c r="D7" s="251"/>
      <c r="E7" s="251"/>
      <c r="F7" s="251"/>
      <c r="G7" s="251"/>
      <c r="H7" s="251"/>
      <c r="I7" s="252"/>
      <c r="J7" s="223"/>
      <c r="K7" s="223"/>
      <c r="L7" s="223"/>
      <c r="M7" s="223"/>
      <c r="N7" s="223"/>
      <c r="O7" s="223"/>
      <c r="P7" s="223"/>
      <c r="Q7" s="223"/>
      <c r="R7" s="223"/>
      <c r="S7" s="223"/>
      <c r="T7" s="223"/>
      <c r="U7" s="223"/>
    </row>
    <row r="8" spans="1:21" ht="51.75" customHeight="1" x14ac:dyDescent="0.2">
      <c r="A8" s="243"/>
      <c r="B8" s="251"/>
      <c r="C8" s="251"/>
      <c r="D8" s="251"/>
      <c r="E8" s="251"/>
      <c r="F8" s="251"/>
      <c r="G8" s="251"/>
      <c r="H8" s="251"/>
      <c r="I8" s="252"/>
      <c r="J8" s="223"/>
      <c r="K8" s="223"/>
      <c r="L8" s="223"/>
      <c r="M8" s="223"/>
      <c r="N8" s="223"/>
      <c r="O8" s="223"/>
      <c r="P8" s="223"/>
      <c r="Q8" s="223"/>
      <c r="R8" s="223"/>
      <c r="S8" s="223"/>
      <c r="T8" s="223"/>
      <c r="U8" s="223"/>
    </row>
    <row r="9" spans="1:21" ht="16" x14ac:dyDescent="0.2">
      <c r="A9" s="103"/>
      <c r="B9" s="104"/>
      <c r="C9" s="105"/>
      <c r="D9" s="104"/>
      <c r="E9" s="105"/>
      <c r="F9" s="104"/>
      <c r="G9" s="105"/>
      <c r="H9" s="104"/>
      <c r="I9" s="106"/>
      <c r="J9" s="223"/>
      <c r="K9" s="223"/>
      <c r="L9" s="223"/>
      <c r="M9" s="223"/>
      <c r="N9" s="223"/>
      <c r="O9" s="223"/>
      <c r="P9" s="223"/>
      <c r="Q9" s="223"/>
      <c r="R9" s="223"/>
      <c r="S9" s="223"/>
      <c r="T9" s="223"/>
      <c r="U9" s="223"/>
    </row>
    <row r="10" spans="1:21" ht="33" customHeight="1" x14ac:dyDescent="0.25">
      <c r="A10" s="240" t="s">
        <v>125</v>
      </c>
      <c r="B10" s="253"/>
      <c r="C10" s="253"/>
      <c r="D10" s="253"/>
      <c r="E10" s="253"/>
      <c r="F10" s="253"/>
      <c r="G10" s="253"/>
      <c r="H10" s="253"/>
      <c r="I10" s="254"/>
      <c r="J10" s="223"/>
      <c r="K10" s="223"/>
      <c r="L10" s="223"/>
      <c r="M10" s="223"/>
      <c r="N10" s="223"/>
      <c r="O10" s="223"/>
      <c r="P10" s="223"/>
      <c r="Q10" s="223"/>
      <c r="R10" s="223"/>
      <c r="S10" s="223"/>
      <c r="T10" s="223"/>
      <c r="U10" s="223"/>
    </row>
    <row r="11" spans="1:21" ht="16" x14ac:dyDescent="0.2">
      <c r="A11" s="103"/>
      <c r="B11" s="104"/>
      <c r="C11" s="105"/>
      <c r="D11" s="104"/>
      <c r="E11" s="105"/>
      <c r="F11" s="104"/>
      <c r="G11" s="105"/>
      <c r="H11" s="104"/>
      <c r="I11" s="106"/>
      <c r="J11" s="223"/>
      <c r="K11" s="223"/>
      <c r="L11" s="223"/>
      <c r="M11" s="223"/>
      <c r="N11" s="223"/>
      <c r="O11" s="223"/>
      <c r="P11" s="223"/>
      <c r="Q11" s="223"/>
      <c r="R11" s="223"/>
      <c r="S11" s="223"/>
      <c r="T11" s="223"/>
      <c r="U11" s="223"/>
    </row>
    <row r="12" spans="1:21" ht="39.75" customHeight="1" x14ac:dyDescent="0.25">
      <c r="A12" s="240" t="s">
        <v>126</v>
      </c>
      <c r="B12" s="241"/>
      <c r="C12" s="241"/>
      <c r="D12" s="241"/>
      <c r="E12" s="241"/>
      <c r="F12" s="241"/>
      <c r="G12" s="241"/>
      <c r="H12" s="241"/>
      <c r="I12" s="242"/>
      <c r="J12" s="223"/>
      <c r="K12" s="223"/>
      <c r="L12" s="223"/>
      <c r="M12" s="223"/>
      <c r="N12" s="223"/>
      <c r="O12" s="223"/>
      <c r="P12" s="223"/>
      <c r="Q12" s="223"/>
      <c r="R12" s="223"/>
      <c r="S12" s="223"/>
      <c r="T12" s="223"/>
      <c r="U12" s="223"/>
    </row>
    <row r="13" spans="1:21" ht="47.25" customHeight="1" x14ac:dyDescent="0.25">
      <c r="A13" s="243" t="s">
        <v>127</v>
      </c>
      <c r="B13" s="244"/>
      <c r="C13" s="244"/>
      <c r="D13" s="244"/>
      <c r="E13" s="244"/>
      <c r="F13" s="244"/>
      <c r="G13" s="244"/>
      <c r="H13" s="244"/>
      <c r="I13" s="245"/>
      <c r="J13" s="223"/>
      <c r="K13" s="223"/>
      <c r="L13" s="223"/>
      <c r="M13" s="223"/>
      <c r="N13" s="223"/>
      <c r="O13" s="223"/>
      <c r="P13" s="223"/>
      <c r="Q13" s="223"/>
      <c r="R13" s="223"/>
      <c r="S13" s="223"/>
      <c r="T13" s="223"/>
      <c r="U13" s="223"/>
    </row>
    <row r="14" spans="1:21" ht="16" x14ac:dyDescent="0.2">
      <c r="A14" s="103"/>
      <c r="B14" s="104"/>
      <c r="C14" s="105"/>
      <c r="D14" s="104"/>
      <c r="E14" s="105"/>
      <c r="F14" s="104"/>
      <c r="G14" s="105"/>
      <c r="H14" s="104"/>
      <c r="I14" s="106"/>
      <c r="J14" s="223"/>
      <c r="K14" s="223"/>
      <c r="L14" s="223"/>
      <c r="M14" s="223"/>
      <c r="N14" s="223"/>
      <c r="O14" s="223"/>
      <c r="P14" s="223"/>
      <c r="Q14" s="223"/>
      <c r="R14" s="223"/>
      <c r="S14" s="223"/>
      <c r="T14" s="223"/>
      <c r="U14" s="223"/>
    </row>
    <row r="15" spans="1:21" ht="60" customHeight="1" x14ac:dyDescent="0.25">
      <c r="A15" s="240" t="s">
        <v>128</v>
      </c>
      <c r="B15" s="241"/>
      <c r="C15" s="241"/>
      <c r="D15" s="241"/>
      <c r="E15" s="241"/>
      <c r="F15" s="241"/>
      <c r="G15" s="241"/>
      <c r="H15" s="241"/>
      <c r="I15" s="242"/>
      <c r="J15" s="223"/>
      <c r="K15" s="223"/>
      <c r="L15" s="223"/>
      <c r="M15" s="223"/>
      <c r="N15" s="223"/>
      <c r="O15" s="223"/>
      <c r="P15" s="223"/>
      <c r="Q15" s="223"/>
      <c r="R15" s="223"/>
      <c r="S15" s="223"/>
      <c r="T15" s="223"/>
      <c r="U15" s="223"/>
    </row>
    <row r="16" spans="1:21" ht="15" customHeight="1" x14ac:dyDescent="0.25">
      <c r="A16" s="243"/>
      <c r="B16" s="244"/>
      <c r="C16" s="244"/>
      <c r="D16" s="244"/>
      <c r="E16" s="244"/>
      <c r="F16" s="244"/>
      <c r="G16" s="244"/>
      <c r="H16" s="244"/>
      <c r="I16" s="245"/>
      <c r="J16" s="223"/>
      <c r="K16" s="223"/>
      <c r="L16" s="223"/>
      <c r="M16" s="223"/>
      <c r="N16" s="223"/>
      <c r="O16" s="223"/>
      <c r="P16" s="223"/>
      <c r="Q16" s="223"/>
      <c r="R16" s="223"/>
      <c r="S16" s="223"/>
      <c r="T16" s="223"/>
      <c r="U16" s="223"/>
    </row>
    <row r="17" spans="1:21" ht="16" x14ac:dyDescent="0.2">
      <c r="A17" s="103"/>
      <c r="B17" s="104"/>
      <c r="C17" s="105"/>
      <c r="D17" s="104"/>
      <c r="E17" s="105"/>
      <c r="F17" s="104"/>
      <c r="G17" s="105"/>
      <c r="H17" s="104"/>
      <c r="I17" s="106"/>
      <c r="J17" s="223"/>
      <c r="K17" s="223"/>
      <c r="L17" s="223"/>
      <c r="M17" s="223"/>
      <c r="N17" s="223"/>
      <c r="O17" s="223"/>
      <c r="P17" s="223"/>
      <c r="Q17" s="223"/>
      <c r="R17" s="223"/>
      <c r="S17" s="223"/>
      <c r="T17" s="223"/>
      <c r="U17" s="223"/>
    </row>
    <row r="18" spans="1:21" ht="42.75" customHeight="1" x14ac:dyDescent="0.25">
      <c r="A18" s="243" t="s">
        <v>129</v>
      </c>
      <c r="B18" s="244"/>
      <c r="C18" s="244"/>
      <c r="D18" s="244"/>
      <c r="E18" s="244"/>
      <c r="F18" s="244"/>
      <c r="G18" s="244"/>
      <c r="H18" s="244"/>
      <c r="I18" s="245"/>
      <c r="J18" s="223"/>
      <c r="K18" s="223"/>
      <c r="L18" s="223"/>
      <c r="M18" s="223"/>
      <c r="N18" s="223"/>
      <c r="O18" s="223"/>
      <c r="P18" s="223"/>
      <c r="Q18" s="223"/>
      <c r="R18" s="223"/>
      <c r="S18" s="223"/>
      <c r="T18" s="223"/>
      <c r="U18" s="223"/>
    </row>
    <row r="19" spans="1:21" ht="16" x14ac:dyDescent="0.2">
      <c r="A19" s="103"/>
      <c r="B19" s="104"/>
      <c r="C19" s="105"/>
      <c r="D19" s="104"/>
      <c r="E19" s="105"/>
      <c r="F19" s="104"/>
      <c r="G19" s="105"/>
      <c r="H19" s="104"/>
      <c r="I19" s="106"/>
      <c r="J19" s="223"/>
      <c r="K19" s="223"/>
      <c r="L19" s="223"/>
      <c r="M19" s="223"/>
      <c r="N19" s="223"/>
      <c r="O19" s="223"/>
      <c r="P19" s="223"/>
      <c r="Q19" s="223"/>
      <c r="R19" s="223"/>
      <c r="S19" s="223"/>
      <c r="T19" s="223"/>
      <c r="U19" s="223"/>
    </row>
    <row r="20" spans="1:21" ht="44.25" customHeight="1" x14ac:dyDescent="0.25">
      <c r="A20" s="240" t="s">
        <v>130</v>
      </c>
      <c r="B20" s="241"/>
      <c r="C20" s="241"/>
      <c r="D20" s="241"/>
      <c r="E20" s="241"/>
      <c r="F20" s="241"/>
      <c r="G20" s="241"/>
      <c r="H20" s="241"/>
      <c r="I20" s="242"/>
      <c r="J20" s="223"/>
      <c r="K20" s="223"/>
      <c r="L20" s="223"/>
      <c r="M20" s="223"/>
      <c r="N20" s="223"/>
      <c r="O20" s="223"/>
      <c r="P20" s="223"/>
      <c r="Q20" s="223"/>
      <c r="R20" s="223"/>
      <c r="S20" s="223"/>
      <c r="T20" s="223"/>
      <c r="U20" s="223"/>
    </row>
    <row r="21" spans="1:21" ht="39.75" customHeight="1" x14ac:dyDescent="0.25">
      <c r="A21" s="243" t="s">
        <v>131</v>
      </c>
      <c r="B21" s="244"/>
      <c r="C21" s="244"/>
      <c r="D21" s="244"/>
      <c r="E21" s="244"/>
      <c r="F21" s="244"/>
      <c r="G21" s="244"/>
      <c r="H21" s="244"/>
      <c r="I21" s="245"/>
      <c r="J21" s="223"/>
      <c r="K21" s="223"/>
      <c r="L21" s="223"/>
      <c r="M21" s="223"/>
      <c r="N21" s="223"/>
      <c r="O21" s="223"/>
      <c r="P21" s="223"/>
      <c r="Q21" s="223"/>
      <c r="R21" s="223"/>
      <c r="S21" s="223"/>
      <c r="T21" s="223"/>
      <c r="U21" s="223"/>
    </row>
    <row r="22" spans="1:21" ht="16" x14ac:dyDescent="0.2">
      <c r="A22" s="103"/>
      <c r="B22" s="104"/>
      <c r="C22" s="105"/>
      <c r="D22" s="104"/>
      <c r="E22" s="105"/>
      <c r="F22" s="104"/>
      <c r="G22" s="105"/>
      <c r="H22" s="104"/>
      <c r="I22" s="106"/>
      <c r="J22" s="223"/>
      <c r="K22" s="223"/>
      <c r="L22" s="223"/>
      <c r="M22" s="223"/>
      <c r="N22" s="223"/>
      <c r="O22" s="223"/>
      <c r="P22" s="223"/>
      <c r="Q22" s="223"/>
      <c r="R22" s="223"/>
      <c r="S22" s="223"/>
      <c r="T22" s="223"/>
      <c r="U22" s="223"/>
    </row>
    <row r="23" spans="1:21" ht="45.75" customHeight="1" x14ac:dyDescent="0.25">
      <c r="A23" s="240" t="s">
        <v>132</v>
      </c>
      <c r="B23" s="241"/>
      <c r="C23" s="241"/>
      <c r="D23" s="241"/>
      <c r="E23" s="241"/>
      <c r="F23" s="241"/>
      <c r="G23" s="241"/>
      <c r="H23" s="241"/>
      <c r="I23" s="242"/>
      <c r="J23" s="223"/>
      <c r="K23" s="223"/>
      <c r="L23" s="223"/>
      <c r="M23" s="223"/>
      <c r="N23" s="223"/>
      <c r="O23" s="223"/>
      <c r="P23" s="223"/>
      <c r="Q23" s="223"/>
      <c r="R23" s="223"/>
      <c r="S23" s="223"/>
      <c r="T23" s="223"/>
      <c r="U23" s="223"/>
    </row>
    <row r="24" spans="1:21" ht="34.5" customHeight="1" x14ac:dyDescent="0.25">
      <c r="A24" s="243" t="s">
        <v>133</v>
      </c>
      <c r="B24" s="244"/>
      <c r="C24" s="244"/>
      <c r="D24" s="244"/>
      <c r="E24" s="244"/>
      <c r="F24" s="244"/>
      <c r="G24" s="244"/>
      <c r="H24" s="244"/>
      <c r="I24" s="245"/>
      <c r="J24" s="223"/>
      <c r="K24" s="223"/>
      <c r="L24" s="223"/>
      <c r="M24" s="223"/>
      <c r="N24" s="223"/>
      <c r="O24" s="223"/>
      <c r="P24" s="223"/>
      <c r="Q24" s="223"/>
      <c r="R24" s="223"/>
      <c r="S24" s="223"/>
      <c r="T24" s="223"/>
      <c r="U24" s="223"/>
    </row>
    <row r="25" spans="1:21" ht="16" x14ac:dyDescent="0.2">
      <c r="A25" s="103"/>
      <c r="B25" s="104"/>
      <c r="C25" s="105"/>
      <c r="D25" s="104"/>
      <c r="E25" s="105"/>
      <c r="F25" s="104"/>
      <c r="G25" s="105"/>
      <c r="H25" s="104"/>
      <c r="I25" s="106"/>
      <c r="J25" s="223"/>
      <c r="K25" s="223"/>
      <c r="L25" s="223"/>
      <c r="M25" s="223"/>
      <c r="N25" s="223"/>
      <c r="O25" s="223"/>
      <c r="P25" s="223"/>
      <c r="Q25" s="223"/>
      <c r="R25" s="223"/>
      <c r="S25" s="223"/>
      <c r="T25" s="223"/>
      <c r="U25" s="223"/>
    </row>
    <row r="26" spans="1:21" ht="30.75" customHeight="1" x14ac:dyDescent="0.25">
      <c r="A26" s="240" t="s">
        <v>134</v>
      </c>
      <c r="B26" s="241"/>
      <c r="C26" s="241"/>
      <c r="D26" s="241"/>
      <c r="E26" s="241"/>
      <c r="F26" s="241"/>
      <c r="G26" s="241"/>
      <c r="H26" s="241"/>
      <c r="I26" s="242"/>
      <c r="J26" s="223"/>
      <c r="K26" s="223"/>
      <c r="L26" s="223"/>
      <c r="M26" s="223"/>
      <c r="N26" s="223"/>
      <c r="O26" s="223"/>
      <c r="P26" s="223"/>
      <c r="Q26" s="223"/>
      <c r="R26" s="223"/>
      <c r="S26" s="223"/>
      <c r="T26" s="223"/>
      <c r="U26" s="223"/>
    </row>
    <row r="27" spans="1:21" ht="67.5" customHeight="1" x14ac:dyDescent="0.25">
      <c r="A27" s="243" t="s">
        <v>135</v>
      </c>
      <c r="B27" s="244"/>
      <c r="C27" s="244"/>
      <c r="D27" s="244"/>
      <c r="E27" s="244"/>
      <c r="F27" s="244"/>
      <c r="G27" s="244"/>
      <c r="H27" s="244"/>
      <c r="I27" s="245"/>
      <c r="J27" s="223"/>
      <c r="K27" s="223"/>
      <c r="L27" s="223"/>
      <c r="M27" s="223"/>
      <c r="N27" s="223"/>
      <c r="O27" s="223"/>
      <c r="P27" s="223"/>
      <c r="Q27" s="223"/>
      <c r="R27" s="223"/>
      <c r="S27" s="223"/>
      <c r="T27" s="223"/>
      <c r="U27" s="223"/>
    </row>
    <row r="28" spans="1:21" ht="15" customHeight="1" x14ac:dyDescent="0.25">
      <c r="A28" s="243"/>
      <c r="B28" s="244"/>
      <c r="C28" s="244"/>
      <c r="D28" s="244"/>
      <c r="E28" s="244"/>
      <c r="F28" s="244"/>
      <c r="G28" s="244"/>
      <c r="H28" s="244"/>
      <c r="I28" s="245"/>
      <c r="J28" s="223"/>
      <c r="K28" s="223"/>
      <c r="L28" s="223"/>
      <c r="M28" s="223"/>
      <c r="N28" s="223"/>
      <c r="O28" s="223"/>
      <c r="P28" s="223"/>
      <c r="Q28" s="223"/>
      <c r="R28" s="223"/>
      <c r="S28" s="223"/>
      <c r="T28" s="223"/>
      <c r="U28" s="223"/>
    </row>
    <row r="29" spans="1:21" ht="42.75" customHeight="1" x14ac:dyDescent="0.25">
      <c r="A29" s="240" t="s">
        <v>136</v>
      </c>
      <c r="B29" s="241"/>
      <c r="C29" s="241"/>
      <c r="D29" s="241"/>
      <c r="E29" s="241"/>
      <c r="F29" s="241"/>
      <c r="G29" s="241"/>
      <c r="H29" s="241"/>
      <c r="I29" s="242"/>
      <c r="J29" s="223"/>
      <c r="K29" s="223"/>
      <c r="L29" s="223"/>
      <c r="M29" s="223"/>
      <c r="N29" s="223"/>
      <c r="O29" s="223"/>
      <c r="P29" s="223"/>
      <c r="Q29" s="223"/>
      <c r="R29" s="223"/>
      <c r="S29" s="223"/>
      <c r="T29" s="223"/>
      <c r="U29" s="223"/>
    </row>
    <row r="30" spans="1:21" ht="15" customHeight="1" x14ac:dyDescent="0.2">
      <c r="A30" s="110"/>
      <c r="B30" s="111"/>
      <c r="C30" s="111"/>
      <c r="D30" s="111"/>
      <c r="E30" s="111"/>
      <c r="F30" s="111"/>
      <c r="G30" s="111"/>
      <c r="H30" s="111"/>
      <c r="I30" s="112"/>
      <c r="J30" s="223"/>
      <c r="K30" s="223"/>
      <c r="L30" s="223"/>
      <c r="M30" s="223"/>
      <c r="N30" s="223"/>
      <c r="O30" s="223"/>
      <c r="P30" s="223"/>
      <c r="Q30" s="223"/>
      <c r="R30" s="223"/>
      <c r="S30" s="223"/>
      <c r="T30" s="223"/>
      <c r="U30" s="223"/>
    </row>
    <row r="31" spans="1:21" ht="42" customHeight="1" x14ac:dyDescent="0.25">
      <c r="A31" s="243" t="s">
        <v>137</v>
      </c>
      <c r="B31" s="244"/>
      <c r="C31" s="244"/>
      <c r="D31" s="244"/>
      <c r="E31" s="244"/>
      <c r="F31" s="244"/>
      <c r="G31" s="244"/>
      <c r="H31" s="244"/>
      <c r="I31" s="245"/>
      <c r="J31" s="223"/>
      <c r="K31" s="223"/>
      <c r="L31" s="223"/>
      <c r="M31" s="223"/>
      <c r="N31" s="223"/>
      <c r="O31" s="223"/>
      <c r="P31" s="223"/>
      <c r="Q31" s="223"/>
      <c r="R31" s="223"/>
      <c r="S31" s="223"/>
      <c r="T31" s="223"/>
      <c r="U31" s="223"/>
    </row>
    <row r="32" spans="1:21" ht="16" x14ac:dyDescent="0.2">
      <c r="A32" s="107"/>
      <c r="B32" s="108"/>
      <c r="C32" s="108"/>
      <c r="D32" s="108"/>
      <c r="E32" s="108"/>
      <c r="F32" s="108"/>
      <c r="G32" s="108"/>
      <c r="H32" s="108"/>
      <c r="I32" s="109"/>
      <c r="J32" s="223"/>
      <c r="K32" s="223"/>
      <c r="L32" s="223"/>
      <c r="M32" s="223"/>
      <c r="N32" s="223"/>
      <c r="O32" s="223"/>
      <c r="P32" s="223"/>
      <c r="Q32" s="223"/>
      <c r="R32" s="223"/>
      <c r="S32" s="223"/>
      <c r="T32" s="223"/>
      <c r="U32" s="223"/>
    </row>
    <row r="33" spans="1:21" ht="51.75" customHeight="1" x14ac:dyDescent="0.25">
      <c r="A33" s="240" t="s">
        <v>138</v>
      </c>
      <c r="B33" s="241"/>
      <c r="C33" s="241"/>
      <c r="D33" s="241"/>
      <c r="E33" s="241"/>
      <c r="F33" s="241"/>
      <c r="G33" s="241"/>
      <c r="H33" s="241"/>
      <c r="I33" s="242"/>
      <c r="J33" s="223"/>
      <c r="K33" s="223"/>
      <c r="L33" s="223"/>
      <c r="M33" s="223"/>
      <c r="N33" s="223"/>
      <c r="O33" s="223"/>
      <c r="P33" s="223"/>
      <c r="Q33" s="223"/>
      <c r="R33" s="223"/>
      <c r="S33" s="223"/>
      <c r="T33" s="223"/>
      <c r="U33" s="223"/>
    </row>
    <row r="34" spans="1:21" ht="15" customHeight="1" x14ac:dyDescent="0.25">
      <c r="A34" s="243"/>
      <c r="B34" s="244"/>
      <c r="C34" s="244"/>
      <c r="D34" s="244"/>
      <c r="E34" s="244"/>
      <c r="F34" s="244"/>
      <c r="G34" s="244"/>
      <c r="H34" s="244"/>
      <c r="I34" s="245"/>
      <c r="J34" s="223"/>
      <c r="K34" s="223"/>
      <c r="L34" s="223"/>
      <c r="M34" s="223"/>
      <c r="N34" s="223"/>
      <c r="O34" s="223"/>
      <c r="P34" s="223"/>
      <c r="Q34" s="223"/>
      <c r="R34" s="223"/>
      <c r="S34" s="223"/>
      <c r="T34" s="223"/>
      <c r="U34" s="223"/>
    </row>
    <row r="35" spans="1:21" ht="107.25" customHeight="1" x14ac:dyDescent="0.25">
      <c r="A35" s="243" t="s">
        <v>139</v>
      </c>
      <c r="B35" s="244"/>
      <c r="C35" s="244"/>
      <c r="D35" s="244"/>
      <c r="E35" s="244"/>
      <c r="F35" s="244"/>
      <c r="G35" s="244"/>
      <c r="H35" s="244"/>
      <c r="I35" s="245"/>
      <c r="J35" s="223"/>
      <c r="K35" s="223"/>
      <c r="L35" s="223"/>
      <c r="M35" s="223"/>
      <c r="N35" s="223"/>
      <c r="O35" s="223"/>
      <c r="P35" s="223"/>
      <c r="Q35" s="223"/>
      <c r="R35" s="223"/>
      <c r="S35" s="223"/>
      <c r="T35" s="223"/>
      <c r="U35" s="223"/>
    </row>
    <row r="36" spans="1:21" ht="17.25" customHeight="1" x14ac:dyDescent="0.2">
      <c r="A36" s="107"/>
      <c r="B36" s="108"/>
      <c r="C36" s="108"/>
      <c r="D36" s="108"/>
      <c r="E36" s="108"/>
      <c r="F36" s="108"/>
      <c r="G36" s="108"/>
      <c r="H36" s="108"/>
      <c r="I36" s="109"/>
      <c r="J36" s="223"/>
      <c r="K36" s="223"/>
      <c r="L36" s="223"/>
      <c r="M36" s="223"/>
      <c r="N36" s="223"/>
      <c r="O36" s="223"/>
      <c r="P36" s="223"/>
      <c r="Q36" s="223"/>
      <c r="R36" s="223"/>
      <c r="S36" s="223"/>
      <c r="T36" s="223"/>
      <c r="U36" s="223"/>
    </row>
    <row r="37" spans="1:21" ht="101.25" customHeight="1" x14ac:dyDescent="0.25">
      <c r="A37" s="240" t="s">
        <v>142</v>
      </c>
      <c r="B37" s="241"/>
      <c r="C37" s="241"/>
      <c r="D37" s="241"/>
      <c r="E37" s="241"/>
      <c r="F37" s="241"/>
      <c r="G37" s="241"/>
      <c r="H37" s="241"/>
      <c r="I37" s="242"/>
      <c r="J37" s="223"/>
      <c r="K37" s="223"/>
      <c r="L37" s="223"/>
      <c r="M37" s="223"/>
      <c r="N37" s="223"/>
      <c r="O37" s="223"/>
      <c r="P37" s="223"/>
      <c r="Q37" s="223"/>
      <c r="R37" s="223"/>
      <c r="S37" s="223"/>
      <c r="T37" s="223"/>
      <c r="U37" s="223"/>
    </row>
    <row r="38" spans="1:21" ht="17.25" customHeight="1" x14ac:dyDescent="0.25">
      <c r="A38" s="243"/>
      <c r="B38" s="244"/>
      <c r="C38" s="244"/>
      <c r="D38" s="244"/>
      <c r="E38" s="244"/>
      <c r="F38" s="244"/>
      <c r="G38" s="244"/>
      <c r="H38" s="244"/>
      <c r="I38" s="245"/>
      <c r="J38" s="223"/>
      <c r="K38" s="223"/>
      <c r="L38" s="223"/>
      <c r="M38" s="223"/>
      <c r="N38" s="223"/>
      <c r="O38" s="223"/>
      <c r="P38" s="223"/>
      <c r="Q38" s="223"/>
      <c r="R38" s="223"/>
      <c r="S38" s="223"/>
      <c r="T38" s="223"/>
      <c r="U38" s="223"/>
    </row>
    <row r="39" spans="1:21" ht="17.25" customHeight="1" x14ac:dyDescent="0.2">
      <c r="A39" s="107"/>
      <c r="B39" s="108"/>
      <c r="C39" s="108"/>
      <c r="D39" s="108"/>
      <c r="E39" s="108"/>
      <c r="F39" s="108"/>
      <c r="G39" s="108"/>
      <c r="H39" s="108"/>
      <c r="I39" s="109"/>
      <c r="J39" s="223"/>
      <c r="K39" s="223"/>
      <c r="L39" s="223"/>
      <c r="M39" s="223"/>
      <c r="N39" s="223"/>
      <c r="O39" s="223"/>
      <c r="P39" s="223"/>
      <c r="Q39" s="223"/>
      <c r="R39" s="223"/>
      <c r="S39" s="223"/>
      <c r="T39" s="223"/>
      <c r="U39" s="223"/>
    </row>
    <row r="40" spans="1:21" ht="102" customHeight="1" x14ac:dyDescent="0.25">
      <c r="A40" s="243" t="s">
        <v>141</v>
      </c>
      <c r="B40" s="244"/>
      <c r="C40" s="244"/>
      <c r="D40" s="244"/>
      <c r="E40" s="244"/>
      <c r="F40" s="244"/>
      <c r="G40" s="244"/>
      <c r="H40" s="244"/>
      <c r="I40" s="245"/>
      <c r="J40" s="223"/>
      <c r="K40" s="223"/>
      <c r="L40" s="223"/>
      <c r="M40" s="223"/>
      <c r="N40" s="223"/>
      <c r="O40" s="223"/>
      <c r="P40" s="223"/>
      <c r="Q40" s="223"/>
      <c r="R40" s="223"/>
      <c r="S40" s="223"/>
      <c r="T40" s="223"/>
      <c r="U40" s="223"/>
    </row>
    <row r="41" spans="1:21" ht="21" customHeight="1" x14ac:dyDescent="0.2">
      <c r="A41" s="107"/>
      <c r="B41" s="108"/>
      <c r="C41" s="108"/>
      <c r="D41" s="108"/>
      <c r="E41" s="108"/>
      <c r="F41" s="108"/>
      <c r="G41" s="108"/>
      <c r="H41" s="108"/>
      <c r="I41" s="109"/>
      <c r="J41" s="223"/>
      <c r="K41" s="223"/>
      <c r="L41" s="223"/>
      <c r="M41" s="223"/>
      <c r="N41" s="223"/>
      <c r="O41" s="223"/>
      <c r="P41" s="223"/>
      <c r="Q41" s="223"/>
      <c r="R41" s="223"/>
      <c r="S41" s="223"/>
      <c r="T41" s="223"/>
      <c r="U41" s="223"/>
    </row>
    <row r="42" spans="1:21" ht="81" customHeight="1" x14ac:dyDescent="0.25">
      <c r="A42" s="240" t="s">
        <v>144</v>
      </c>
      <c r="B42" s="241"/>
      <c r="C42" s="241"/>
      <c r="D42" s="241"/>
      <c r="E42" s="241"/>
      <c r="F42" s="241"/>
      <c r="G42" s="241"/>
      <c r="H42" s="241"/>
      <c r="I42" s="242"/>
      <c r="J42" s="223"/>
      <c r="K42" s="223"/>
      <c r="L42" s="223"/>
      <c r="M42" s="223"/>
      <c r="N42" s="223"/>
      <c r="O42" s="223"/>
      <c r="P42" s="223"/>
      <c r="Q42" s="223"/>
      <c r="R42" s="223"/>
      <c r="S42" s="223"/>
      <c r="T42" s="223"/>
      <c r="U42" s="223"/>
    </row>
    <row r="43" spans="1:21" ht="22.5" customHeight="1" x14ac:dyDescent="0.25">
      <c r="A43" s="243"/>
      <c r="B43" s="244"/>
      <c r="C43" s="244"/>
      <c r="D43" s="244"/>
      <c r="E43" s="244"/>
      <c r="F43" s="244"/>
      <c r="G43" s="244"/>
      <c r="H43" s="244"/>
      <c r="I43" s="245"/>
      <c r="J43" s="223"/>
      <c r="K43" s="223"/>
      <c r="L43" s="223"/>
      <c r="M43" s="223"/>
      <c r="N43" s="223"/>
      <c r="O43" s="223"/>
      <c r="P43" s="223"/>
      <c r="Q43" s="223"/>
      <c r="R43" s="223"/>
      <c r="S43" s="223"/>
      <c r="T43" s="223"/>
      <c r="U43" s="223"/>
    </row>
    <row r="44" spans="1:21" ht="16" thickBot="1" x14ac:dyDescent="0.25">
      <c r="A44" s="113"/>
      <c r="B44" s="114"/>
      <c r="C44" s="114"/>
      <c r="D44" s="114"/>
      <c r="E44" s="114"/>
      <c r="F44" s="114"/>
      <c r="G44" s="114"/>
      <c r="H44" s="114"/>
      <c r="I44" s="115"/>
      <c r="J44" s="223"/>
      <c r="K44" s="223"/>
      <c r="L44" s="223"/>
      <c r="M44" s="223"/>
      <c r="N44" s="223"/>
      <c r="O44" s="223"/>
      <c r="P44" s="223"/>
      <c r="Q44" s="223"/>
      <c r="R44" s="223"/>
      <c r="S44" s="223"/>
      <c r="T44" s="223"/>
      <c r="U44" s="223"/>
    </row>
    <row r="45" spans="1:21" ht="25" x14ac:dyDescent="0.3">
      <c r="A45" s="264" t="s">
        <v>143</v>
      </c>
      <c r="B45" s="265"/>
      <c r="C45" s="265"/>
      <c r="D45" s="265"/>
      <c r="E45" s="265"/>
      <c r="F45" s="265"/>
      <c r="G45" s="265"/>
      <c r="H45" s="265"/>
      <c r="I45" s="265"/>
      <c r="J45" s="223"/>
      <c r="K45" s="223"/>
      <c r="L45" s="223"/>
      <c r="M45" s="223"/>
      <c r="N45" s="223"/>
      <c r="O45" s="223"/>
      <c r="P45" s="223"/>
      <c r="Q45" s="223"/>
      <c r="R45" s="223"/>
      <c r="S45" s="223"/>
      <c r="T45" s="223"/>
      <c r="U45" s="223"/>
    </row>
    <row r="46" spans="1:21" x14ac:dyDescent="0.2">
      <c r="A46" s="102"/>
      <c r="B46" s="102"/>
      <c r="C46" s="102"/>
      <c r="D46" s="102"/>
      <c r="E46" s="102"/>
      <c r="F46" s="102"/>
      <c r="G46" s="102"/>
      <c r="H46" s="102"/>
      <c r="I46" s="102"/>
      <c r="J46" s="223"/>
      <c r="K46" s="223"/>
      <c r="L46" s="223"/>
      <c r="M46" s="223"/>
      <c r="N46" s="223"/>
      <c r="O46" s="223"/>
      <c r="P46" s="223"/>
      <c r="Q46" s="223"/>
      <c r="R46" s="223"/>
      <c r="S46" s="223"/>
      <c r="T46" s="223"/>
      <c r="U46" s="223"/>
    </row>
    <row r="47" spans="1:21" ht="53.25" customHeight="1" x14ac:dyDescent="0.3">
      <c r="A47" s="257" t="s">
        <v>103</v>
      </c>
      <c r="B47" s="258"/>
      <c r="C47" s="258"/>
      <c r="D47" s="258"/>
      <c r="E47" s="258"/>
      <c r="F47" s="258"/>
      <c r="G47" s="258"/>
      <c r="H47" s="258"/>
      <c r="I47" s="258"/>
      <c r="J47" s="223"/>
      <c r="K47" s="223"/>
      <c r="L47" s="223"/>
      <c r="M47" s="223"/>
      <c r="N47" s="223"/>
      <c r="O47" s="223"/>
      <c r="P47" s="223"/>
      <c r="Q47" s="223"/>
      <c r="R47" s="223"/>
      <c r="S47" s="223"/>
      <c r="T47" s="223"/>
      <c r="U47" s="223"/>
    </row>
    <row r="48" spans="1:21" ht="15" customHeight="1" x14ac:dyDescent="0.2">
      <c r="A48" s="255" t="s">
        <v>111</v>
      </c>
      <c r="B48" s="256"/>
      <c r="C48" s="256"/>
      <c r="D48" s="256"/>
      <c r="E48" s="256"/>
      <c r="F48" s="256"/>
      <c r="G48" s="256"/>
      <c r="H48" s="256"/>
      <c r="I48" s="256"/>
      <c r="J48" s="223"/>
      <c r="K48" s="223"/>
      <c r="L48" s="223"/>
      <c r="M48" s="223"/>
      <c r="N48" s="223"/>
      <c r="O48" s="223"/>
      <c r="P48" s="223"/>
      <c r="Q48" s="223"/>
      <c r="R48" s="223"/>
      <c r="S48" s="223"/>
      <c r="T48" s="223"/>
      <c r="U48" s="223"/>
    </row>
    <row r="49" spans="1:21" ht="77.25" customHeight="1" thickBot="1" x14ac:dyDescent="0.25">
      <c r="A49" s="263"/>
      <c r="B49" s="263"/>
      <c r="C49" s="263"/>
      <c r="D49" s="263"/>
      <c r="E49" s="263"/>
      <c r="F49" s="263"/>
      <c r="G49" s="263"/>
      <c r="H49" s="263"/>
      <c r="I49" s="263"/>
      <c r="J49" s="223"/>
      <c r="K49" s="223"/>
      <c r="L49" s="223"/>
      <c r="M49" s="223"/>
      <c r="N49" s="223"/>
      <c r="O49" s="223"/>
      <c r="P49" s="223"/>
      <c r="Q49" s="223"/>
      <c r="R49" s="223"/>
      <c r="S49" s="223"/>
      <c r="T49" s="223"/>
      <c r="U49" s="223"/>
    </row>
    <row r="50" spans="1:21" ht="35" thickBot="1" x14ac:dyDescent="0.35">
      <c r="A50" s="224" t="s">
        <v>80</v>
      </c>
      <c r="B50" s="159" t="s">
        <v>176</v>
      </c>
      <c r="C50" s="139" t="s">
        <v>40</v>
      </c>
      <c r="D50" s="160" t="s">
        <v>81</v>
      </c>
      <c r="E50" s="144" t="s">
        <v>82</v>
      </c>
      <c r="F50" s="161" t="s">
        <v>83</v>
      </c>
      <c r="G50" s="149" t="s">
        <v>84</v>
      </c>
      <c r="H50" s="153" t="s">
        <v>85</v>
      </c>
      <c r="I50" s="157" t="s">
        <v>86</v>
      </c>
      <c r="J50" s="223"/>
      <c r="K50" s="223"/>
      <c r="L50" s="223"/>
      <c r="M50" s="223"/>
      <c r="N50" s="223"/>
      <c r="O50" s="223"/>
      <c r="P50" s="223"/>
      <c r="Q50" s="223"/>
      <c r="R50" s="223"/>
      <c r="S50" s="223"/>
      <c r="T50" s="223"/>
      <c r="U50" s="223"/>
    </row>
    <row r="51" spans="1:21" hidden="1" outlineLevel="1" x14ac:dyDescent="0.2">
      <c r="A51" s="86"/>
      <c r="B51" s="88">
        <f t="shared" ref="B51:B71" si="0">SUM(C51,E51,G51,I51)</f>
        <v>0</v>
      </c>
      <c r="C51" s="137"/>
      <c r="D51" s="141"/>
      <c r="E51" s="56"/>
      <c r="F51" s="146"/>
      <c r="G51" s="59"/>
      <c r="H51" s="151"/>
      <c r="I51" s="155"/>
      <c r="J51" s="223"/>
      <c r="K51" s="223"/>
      <c r="L51" s="223"/>
      <c r="M51" s="223"/>
      <c r="N51" s="223"/>
      <c r="O51" s="223"/>
      <c r="P51" s="223"/>
      <c r="Q51" s="223"/>
      <c r="R51" s="223"/>
      <c r="S51" s="223"/>
      <c r="T51" s="223"/>
      <c r="U51" s="223"/>
    </row>
    <row r="52" spans="1:21" hidden="1" outlineLevel="1" x14ac:dyDescent="0.2">
      <c r="A52" s="87"/>
      <c r="B52" s="88">
        <f t="shared" si="0"/>
        <v>0</v>
      </c>
      <c r="C52" s="136"/>
      <c r="D52" s="140"/>
      <c r="E52" s="57"/>
      <c r="F52" s="145"/>
      <c r="G52" s="60"/>
      <c r="H52" s="150"/>
      <c r="I52" s="154"/>
      <c r="J52" s="223"/>
      <c r="K52" s="223"/>
      <c r="L52" s="223"/>
      <c r="M52" s="223"/>
      <c r="N52" s="223"/>
      <c r="O52" s="223"/>
      <c r="P52" s="223"/>
      <c r="Q52" s="223"/>
      <c r="R52" s="223"/>
      <c r="S52" s="223"/>
      <c r="T52" s="223"/>
      <c r="U52" s="223"/>
    </row>
    <row r="53" spans="1:21" hidden="1" outlineLevel="1" x14ac:dyDescent="0.2">
      <c r="A53" s="191"/>
      <c r="B53" s="158">
        <f t="shared" si="0"/>
        <v>0</v>
      </c>
      <c r="C53" s="138"/>
      <c r="D53" s="142"/>
      <c r="E53" s="143"/>
      <c r="F53" s="147"/>
      <c r="G53" s="148"/>
      <c r="H53" s="152"/>
      <c r="I53" s="156"/>
      <c r="J53" s="223"/>
      <c r="K53" s="223"/>
      <c r="L53" s="223"/>
      <c r="M53" s="223"/>
      <c r="N53" s="223"/>
      <c r="O53" s="223"/>
      <c r="P53" s="223"/>
      <c r="Q53" s="223"/>
      <c r="R53" s="223"/>
      <c r="S53" s="223"/>
      <c r="T53" s="223"/>
      <c r="U53" s="223"/>
    </row>
    <row r="54" spans="1:21" collapsed="1" x14ac:dyDescent="0.2">
      <c r="A54" s="119" t="s">
        <v>113</v>
      </c>
      <c r="B54" s="192">
        <f t="shared" si="0"/>
        <v>146.5</v>
      </c>
      <c r="C54" s="215">
        <v>89.8</v>
      </c>
      <c r="D54" s="216">
        <v>0.4</v>
      </c>
      <c r="E54" s="195">
        <v>20</v>
      </c>
      <c r="F54" s="217">
        <v>0.2</v>
      </c>
      <c r="G54" s="197">
        <v>22</v>
      </c>
      <c r="H54" s="218">
        <v>7.0000000000000007E-2</v>
      </c>
      <c r="I54" s="214">
        <v>14.7</v>
      </c>
      <c r="J54" s="223"/>
      <c r="K54" s="223"/>
      <c r="L54" s="223"/>
      <c r="M54" s="223"/>
      <c r="N54" s="223"/>
      <c r="O54" s="223"/>
      <c r="P54" s="223"/>
      <c r="Q54" s="223"/>
      <c r="R54" s="223"/>
      <c r="S54" s="223"/>
      <c r="T54" s="223"/>
      <c r="U54" s="223"/>
    </row>
    <row r="55" spans="1:21" x14ac:dyDescent="0.2">
      <c r="A55" s="16" t="s">
        <v>1</v>
      </c>
      <c r="B55" s="88">
        <f t="shared" si="0"/>
        <v>191.39999999999998</v>
      </c>
      <c r="C55" s="136">
        <v>134.69999999999999</v>
      </c>
      <c r="D55" s="140">
        <v>0.4</v>
      </c>
      <c r="E55" s="57">
        <v>20</v>
      </c>
      <c r="F55" s="145">
        <v>0.2</v>
      </c>
      <c r="G55" s="60">
        <v>22</v>
      </c>
      <c r="H55" s="150">
        <v>7.0000000000000007E-2</v>
      </c>
      <c r="I55" s="154">
        <v>14.7</v>
      </c>
      <c r="J55" s="223"/>
      <c r="K55" s="223"/>
      <c r="L55" s="223"/>
      <c r="M55" s="223"/>
      <c r="N55" s="223"/>
      <c r="O55" s="223"/>
      <c r="P55" s="223"/>
      <c r="Q55" s="223"/>
      <c r="R55" s="223"/>
      <c r="S55" s="223"/>
      <c r="T55" s="223"/>
      <c r="U55" s="223"/>
    </row>
    <row r="56" spans="1:21" x14ac:dyDescent="0.2">
      <c r="A56" s="16" t="s">
        <v>57</v>
      </c>
      <c r="B56" s="88">
        <f t="shared" si="0"/>
        <v>215.5</v>
      </c>
      <c r="C56" s="136">
        <v>158.80000000000001</v>
      </c>
      <c r="D56" s="140">
        <v>0.4</v>
      </c>
      <c r="E56" s="57">
        <v>20</v>
      </c>
      <c r="F56" s="145">
        <v>0.2</v>
      </c>
      <c r="G56" s="60">
        <v>22</v>
      </c>
      <c r="H56" s="150">
        <v>7.0000000000000007E-2</v>
      </c>
      <c r="I56" s="154">
        <v>14.7</v>
      </c>
      <c r="J56" s="223"/>
      <c r="K56" s="223"/>
      <c r="L56" s="223"/>
      <c r="M56" s="223"/>
      <c r="N56" s="223"/>
      <c r="O56" s="223"/>
      <c r="P56" s="223"/>
      <c r="Q56" s="223"/>
      <c r="R56" s="223"/>
      <c r="S56" s="223"/>
      <c r="T56" s="223"/>
      <c r="U56" s="223"/>
    </row>
    <row r="57" spans="1:21" x14ac:dyDescent="0.2">
      <c r="A57" s="16" t="s">
        <v>204</v>
      </c>
      <c r="B57" s="88">
        <f t="shared" si="0"/>
        <v>237.73000000000002</v>
      </c>
      <c r="C57" s="136">
        <v>84.43</v>
      </c>
      <c r="D57" s="140">
        <v>1.1000000000000001</v>
      </c>
      <c r="E57" s="57">
        <v>55</v>
      </c>
      <c r="F57" s="145">
        <v>0.6</v>
      </c>
      <c r="G57" s="60">
        <v>60.5</v>
      </c>
      <c r="H57" s="150">
        <v>0.2</v>
      </c>
      <c r="I57" s="154">
        <v>37.799999999999997</v>
      </c>
      <c r="J57" s="223"/>
      <c r="K57" s="223"/>
      <c r="L57" s="223"/>
      <c r="M57" s="223"/>
      <c r="N57" s="223"/>
      <c r="O57" s="223"/>
      <c r="P57" s="223"/>
      <c r="Q57" s="223"/>
      <c r="R57" s="223"/>
      <c r="S57" s="223"/>
      <c r="T57" s="223"/>
      <c r="U57" s="223"/>
    </row>
    <row r="58" spans="1:21" x14ac:dyDescent="0.2">
      <c r="A58" s="16" t="s">
        <v>167</v>
      </c>
      <c r="B58" s="88">
        <f t="shared" si="0"/>
        <v>284.97000000000003</v>
      </c>
      <c r="C58" s="136">
        <v>32.97</v>
      </c>
      <c r="D58" s="140">
        <v>1.8</v>
      </c>
      <c r="E58" s="57">
        <v>90</v>
      </c>
      <c r="F58" s="145">
        <v>0.9</v>
      </c>
      <c r="G58" s="60">
        <v>99</v>
      </c>
      <c r="H58" s="150">
        <v>0.3</v>
      </c>
      <c r="I58" s="154">
        <v>63</v>
      </c>
      <c r="J58" s="223"/>
      <c r="K58" s="223"/>
      <c r="L58" s="223"/>
      <c r="M58" s="223"/>
      <c r="N58" s="223"/>
      <c r="O58" s="223"/>
      <c r="P58" s="223"/>
      <c r="Q58" s="223"/>
      <c r="R58" s="223"/>
      <c r="S58" s="223"/>
      <c r="T58" s="223"/>
      <c r="U58" s="223"/>
    </row>
    <row r="59" spans="1:21" x14ac:dyDescent="0.2">
      <c r="A59" s="16" t="s">
        <v>102</v>
      </c>
      <c r="B59" s="88">
        <f t="shared" si="0"/>
        <v>290.92</v>
      </c>
      <c r="C59" s="136">
        <v>80.92</v>
      </c>
      <c r="D59" s="140">
        <v>1.5</v>
      </c>
      <c r="E59" s="57">
        <v>75</v>
      </c>
      <c r="F59" s="145">
        <v>0.75</v>
      </c>
      <c r="G59" s="60">
        <v>82.5</v>
      </c>
      <c r="H59" s="150">
        <v>0.25</v>
      </c>
      <c r="I59" s="154">
        <v>52.5</v>
      </c>
      <c r="J59" s="223"/>
      <c r="K59" s="223"/>
      <c r="L59" s="223"/>
      <c r="M59" s="223"/>
      <c r="N59" s="223"/>
      <c r="O59" s="223"/>
      <c r="P59" s="223"/>
      <c r="Q59" s="223"/>
      <c r="R59" s="223"/>
      <c r="S59" s="223"/>
      <c r="T59" s="223"/>
      <c r="U59" s="223"/>
    </row>
    <row r="60" spans="1:21" x14ac:dyDescent="0.2">
      <c r="A60" s="16" t="s">
        <v>117</v>
      </c>
      <c r="B60" s="88">
        <f t="shared" si="0"/>
        <v>305.3</v>
      </c>
      <c r="C60" s="136">
        <v>68</v>
      </c>
      <c r="D60" s="140">
        <v>1.7</v>
      </c>
      <c r="E60" s="57">
        <v>85</v>
      </c>
      <c r="F60" s="145">
        <v>0.9</v>
      </c>
      <c r="G60" s="60">
        <v>93.5</v>
      </c>
      <c r="H60" s="150">
        <v>0.3</v>
      </c>
      <c r="I60" s="154">
        <v>58.8</v>
      </c>
      <c r="J60" s="223"/>
      <c r="K60" s="223"/>
      <c r="L60" s="223"/>
      <c r="M60" s="223"/>
      <c r="N60" s="223"/>
      <c r="O60" s="223"/>
      <c r="P60" s="223"/>
      <c r="Q60" s="223"/>
      <c r="R60" s="223"/>
      <c r="S60" s="223"/>
      <c r="T60" s="223"/>
      <c r="U60" s="223"/>
    </row>
    <row r="61" spans="1:21" x14ac:dyDescent="0.2">
      <c r="A61" s="16" t="s">
        <v>35</v>
      </c>
      <c r="B61" s="88">
        <f t="shared" si="0"/>
        <v>378.15000000000003</v>
      </c>
      <c r="C61" s="136">
        <v>14.85</v>
      </c>
      <c r="D61" s="140">
        <v>2.6</v>
      </c>
      <c r="E61" s="57">
        <v>130</v>
      </c>
      <c r="F61" s="145">
        <v>1.3</v>
      </c>
      <c r="G61" s="60">
        <v>143</v>
      </c>
      <c r="H61" s="150">
        <v>0.43</v>
      </c>
      <c r="I61" s="154">
        <v>90.3</v>
      </c>
      <c r="J61" s="223"/>
      <c r="K61" s="223"/>
      <c r="L61" s="223"/>
      <c r="M61" s="223"/>
      <c r="N61" s="223"/>
      <c r="O61" s="223"/>
      <c r="P61" s="223"/>
      <c r="Q61" s="223"/>
      <c r="R61" s="223"/>
      <c r="S61" s="223"/>
      <c r="T61" s="223"/>
      <c r="U61" s="223"/>
    </row>
    <row r="62" spans="1:21" x14ac:dyDescent="0.2">
      <c r="A62" s="16" t="s">
        <v>115</v>
      </c>
      <c r="B62" s="88">
        <f t="shared" si="0"/>
        <v>342.1</v>
      </c>
      <c r="C62" s="136">
        <v>25</v>
      </c>
      <c r="D62" s="140">
        <v>2.2599999999999998</v>
      </c>
      <c r="E62" s="57">
        <v>113</v>
      </c>
      <c r="F62" s="145">
        <v>1.1299999999999999</v>
      </c>
      <c r="G62" s="60">
        <v>124.3</v>
      </c>
      <c r="H62" s="150">
        <v>0.4</v>
      </c>
      <c r="I62" s="154">
        <v>79.8</v>
      </c>
      <c r="J62" s="223"/>
      <c r="K62" s="223"/>
      <c r="L62" s="223"/>
      <c r="M62" s="223"/>
      <c r="N62" s="223"/>
      <c r="O62" s="223"/>
      <c r="P62" s="223"/>
      <c r="Q62" s="223"/>
      <c r="R62" s="223"/>
      <c r="S62" s="223"/>
      <c r="T62" s="223"/>
      <c r="U62" s="223"/>
    </row>
    <row r="63" spans="1:21" x14ac:dyDescent="0.2">
      <c r="A63" s="16" t="s">
        <v>114</v>
      </c>
      <c r="B63" s="88">
        <f t="shared" si="0"/>
        <v>369.45</v>
      </c>
      <c r="C63" s="136">
        <v>18.75</v>
      </c>
      <c r="D63" s="140">
        <v>2.5</v>
      </c>
      <c r="E63" s="57">
        <v>125</v>
      </c>
      <c r="F63" s="145">
        <v>1.25</v>
      </c>
      <c r="G63" s="60">
        <v>137.5</v>
      </c>
      <c r="H63" s="150">
        <v>0.42</v>
      </c>
      <c r="I63" s="154">
        <v>88.2</v>
      </c>
      <c r="J63" s="223"/>
      <c r="K63" s="223"/>
      <c r="L63" s="223"/>
      <c r="M63" s="223"/>
      <c r="N63" s="223"/>
      <c r="O63" s="223"/>
      <c r="P63" s="223"/>
      <c r="Q63" s="223"/>
      <c r="R63" s="223"/>
      <c r="S63" s="223"/>
      <c r="T63" s="223"/>
      <c r="U63" s="223"/>
    </row>
    <row r="64" spans="1:21" x14ac:dyDescent="0.2">
      <c r="A64" s="16" t="s">
        <v>0</v>
      </c>
      <c r="B64" s="88">
        <f t="shared" si="0"/>
        <v>471.90000000000003</v>
      </c>
      <c r="C64" s="136">
        <v>67.099999999999994</v>
      </c>
      <c r="D64" s="140">
        <v>2.9</v>
      </c>
      <c r="E64" s="57">
        <v>145</v>
      </c>
      <c r="F64" s="145">
        <v>1.45</v>
      </c>
      <c r="G64" s="60">
        <v>159</v>
      </c>
      <c r="H64" s="150">
        <v>0.48</v>
      </c>
      <c r="I64" s="154">
        <v>100.8</v>
      </c>
      <c r="J64" s="223"/>
      <c r="K64" s="223"/>
      <c r="L64" s="223"/>
      <c r="M64" s="223"/>
      <c r="N64" s="223"/>
      <c r="O64" s="223"/>
      <c r="P64" s="223"/>
      <c r="Q64" s="223"/>
      <c r="R64" s="223"/>
      <c r="S64" s="223"/>
      <c r="T64" s="223"/>
      <c r="U64" s="223"/>
    </row>
    <row r="65" spans="1:21" x14ac:dyDescent="0.2">
      <c r="A65" s="16" t="s">
        <v>168</v>
      </c>
      <c r="B65" s="88">
        <f t="shared" si="0"/>
        <v>552.9</v>
      </c>
      <c r="C65" s="136">
        <v>111.9</v>
      </c>
      <c r="D65" s="140">
        <v>3.2</v>
      </c>
      <c r="E65" s="57">
        <v>160</v>
      </c>
      <c r="F65" s="145">
        <v>1.6</v>
      </c>
      <c r="G65" s="60">
        <v>176</v>
      </c>
      <c r="H65" s="150">
        <v>0.5</v>
      </c>
      <c r="I65" s="154">
        <v>105</v>
      </c>
      <c r="J65" s="223"/>
      <c r="K65" s="223"/>
      <c r="L65" s="223"/>
      <c r="M65" s="223"/>
      <c r="N65" s="223"/>
      <c r="O65" s="223"/>
      <c r="P65" s="223"/>
      <c r="Q65" s="223"/>
      <c r="R65" s="223"/>
      <c r="S65" s="223"/>
      <c r="T65" s="223"/>
      <c r="U65" s="223"/>
    </row>
    <row r="66" spans="1:21" x14ac:dyDescent="0.2">
      <c r="A66" s="16" t="s">
        <v>32</v>
      </c>
      <c r="B66" s="88">
        <f t="shared" si="0"/>
        <v>574</v>
      </c>
      <c r="C66" s="136">
        <v>112</v>
      </c>
      <c r="D66" s="140">
        <v>3.3</v>
      </c>
      <c r="E66" s="57">
        <v>165</v>
      </c>
      <c r="F66" s="145">
        <v>1.65</v>
      </c>
      <c r="G66" s="60">
        <v>181.5</v>
      </c>
      <c r="H66" s="150">
        <v>0.6</v>
      </c>
      <c r="I66" s="154">
        <v>115.5</v>
      </c>
      <c r="J66" s="223"/>
      <c r="K66" s="223"/>
      <c r="L66" s="223"/>
      <c r="M66" s="223"/>
      <c r="N66" s="223"/>
      <c r="O66" s="223"/>
      <c r="P66" s="223"/>
      <c r="Q66" s="223"/>
      <c r="R66" s="223"/>
      <c r="S66" s="223"/>
      <c r="T66" s="223"/>
      <c r="U66" s="223"/>
    </row>
    <row r="67" spans="1:21" x14ac:dyDescent="0.2">
      <c r="A67" s="16" t="s">
        <v>5</v>
      </c>
      <c r="B67" s="88">
        <f t="shared" si="0"/>
        <v>602</v>
      </c>
      <c r="C67" s="136">
        <v>140</v>
      </c>
      <c r="D67" s="140">
        <v>3.3</v>
      </c>
      <c r="E67" s="57">
        <v>165</v>
      </c>
      <c r="F67" s="145">
        <v>1.65</v>
      </c>
      <c r="G67" s="60">
        <v>181.5</v>
      </c>
      <c r="H67" s="150">
        <v>0.6</v>
      </c>
      <c r="I67" s="154">
        <v>115.5</v>
      </c>
      <c r="J67" s="223"/>
      <c r="K67" s="223"/>
      <c r="L67" s="223"/>
      <c r="M67" s="223"/>
      <c r="N67" s="223"/>
      <c r="O67" s="223"/>
      <c r="P67" s="223"/>
      <c r="Q67" s="223"/>
      <c r="R67" s="223"/>
      <c r="S67" s="223"/>
      <c r="T67" s="223"/>
      <c r="U67" s="223"/>
    </row>
    <row r="68" spans="1:21" x14ac:dyDescent="0.2">
      <c r="A68" s="16" t="s">
        <v>116</v>
      </c>
      <c r="B68" s="88">
        <f t="shared" si="0"/>
        <v>630.83999999999992</v>
      </c>
      <c r="C68" s="136">
        <v>399.84</v>
      </c>
      <c r="D68" s="140">
        <v>1.6</v>
      </c>
      <c r="E68" s="57">
        <v>80</v>
      </c>
      <c r="F68" s="145">
        <v>0.8</v>
      </c>
      <c r="G68" s="60">
        <v>88</v>
      </c>
      <c r="H68" s="150">
        <v>0.3</v>
      </c>
      <c r="I68" s="154">
        <v>63</v>
      </c>
      <c r="J68" s="223"/>
      <c r="K68" s="223"/>
      <c r="L68" s="223"/>
      <c r="M68" s="223"/>
      <c r="N68" s="223"/>
      <c r="O68" s="223"/>
      <c r="P68" s="223"/>
      <c r="Q68" s="223"/>
      <c r="R68" s="223"/>
      <c r="S68" s="223"/>
      <c r="T68" s="223"/>
      <c r="U68" s="223"/>
    </row>
    <row r="69" spans="1:21" x14ac:dyDescent="0.2">
      <c r="A69" s="16" t="s">
        <v>3</v>
      </c>
      <c r="B69" s="88">
        <f t="shared" si="0"/>
        <v>735.4</v>
      </c>
      <c r="C69" s="136">
        <v>118</v>
      </c>
      <c r="D69" s="140">
        <v>4.4000000000000004</v>
      </c>
      <c r="E69" s="57">
        <v>220</v>
      </c>
      <c r="F69" s="145">
        <v>2.2000000000000002</v>
      </c>
      <c r="G69" s="60">
        <v>242</v>
      </c>
      <c r="H69" s="150">
        <v>0.74</v>
      </c>
      <c r="I69" s="154">
        <v>155.4</v>
      </c>
      <c r="J69" s="223"/>
      <c r="K69" s="223"/>
      <c r="L69" s="223"/>
      <c r="M69" s="223"/>
      <c r="N69" s="223"/>
      <c r="O69" s="223"/>
      <c r="P69" s="223"/>
      <c r="Q69" s="223"/>
      <c r="R69" s="223"/>
      <c r="S69" s="223"/>
      <c r="T69" s="223"/>
      <c r="U69" s="223"/>
    </row>
    <row r="70" spans="1:21" x14ac:dyDescent="0.2">
      <c r="A70" s="16" t="s">
        <v>6</v>
      </c>
      <c r="B70" s="88">
        <f t="shared" si="0"/>
        <v>799.05</v>
      </c>
      <c r="C70" s="136">
        <v>99.75</v>
      </c>
      <c r="D70" s="140">
        <v>5</v>
      </c>
      <c r="E70" s="57">
        <v>250</v>
      </c>
      <c r="F70" s="145">
        <v>2.5</v>
      </c>
      <c r="G70" s="60">
        <v>275</v>
      </c>
      <c r="H70" s="150">
        <v>0.8</v>
      </c>
      <c r="I70" s="154">
        <v>174.3</v>
      </c>
      <c r="J70" s="223"/>
      <c r="K70" s="223"/>
      <c r="L70" s="223"/>
      <c r="M70" s="223"/>
      <c r="N70" s="223"/>
      <c r="O70" s="223"/>
      <c r="P70" s="223"/>
      <c r="Q70" s="223"/>
      <c r="R70" s="223"/>
      <c r="S70" s="223"/>
      <c r="T70" s="223"/>
      <c r="U70" s="223"/>
    </row>
    <row r="71" spans="1:21" ht="16" thickBot="1" x14ac:dyDescent="0.25">
      <c r="A71" s="49" t="s">
        <v>30</v>
      </c>
      <c r="B71" s="88">
        <f t="shared" si="0"/>
        <v>1222.7</v>
      </c>
      <c r="C71" s="138">
        <v>200</v>
      </c>
      <c r="D71" s="142">
        <v>7.3</v>
      </c>
      <c r="E71" s="143">
        <v>365</v>
      </c>
      <c r="F71" s="147">
        <v>3.7</v>
      </c>
      <c r="G71" s="148">
        <v>401.5</v>
      </c>
      <c r="H71" s="152">
        <v>1.2</v>
      </c>
      <c r="I71" s="156">
        <v>256.2</v>
      </c>
      <c r="J71" s="223"/>
      <c r="K71" s="223"/>
      <c r="L71" s="223"/>
      <c r="M71" s="223"/>
      <c r="N71" s="223"/>
      <c r="O71" s="223"/>
      <c r="P71" s="223"/>
      <c r="Q71" s="223"/>
      <c r="R71" s="223"/>
      <c r="S71" s="223"/>
      <c r="T71" s="223"/>
      <c r="U71" s="223"/>
    </row>
    <row r="72" spans="1:21" ht="16" thickBot="1" x14ac:dyDescent="0.25">
      <c r="A72" s="49" t="s">
        <v>178</v>
      </c>
      <c r="B72" s="200"/>
      <c r="C72" s="219"/>
      <c r="D72" s="220"/>
      <c r="E72" s="58"/>
      <c r="F72" s="221"/>
      <c r="G72" s="61"/>
      <c r="H72" s="222"/>
      <c r="I72" s="207"/>
      <c r="J72" s="223"/>
      <c r="K72" s="223"/>
      <c r="L72" s="223"/>
      <c r="M72" s="223"/>
      <c r="N72" s="223"/>
      <c r="O72" s="223"/>
      <c r="P72" s="223"/>
      <c r="Q72" s="223"/>
      <c r="R72" s="223"/>
      <c r="S72" s="223"/>
      <c r="T72" s="223"/>
      <c r="U72" s="223"/>
    </row>
    <row r="73" spans="1:21" x14ac:dyDescent="0.2">
      <c r="J73" s="223"/>
      <c r="K73" s="223"/>
      <c r="L73" s="223"/>
      <c r="M73" s="223"/>
      <c r="N73" s="223"/>
      <c r="O73" s="223"/>
      <c r="P73" s="223"/>
      <c r="Q73" s="223"/>
      <c r="R73" s="223"/>
      <c r="S73" s="223"/>
      <c r="T73" s="223"/>
      <c r="U73" s="223"/>
    </row>
    <row r="74" spans="1:21" ht="15" customHeight="1" x14ac:dyDescent="0.2">
      <c r="A74" s="255" t="s">
        <v>111</v>
      </c>
      <c r="B74" s="256"/>
      <c r="C74" s="256"/>
      <c r="D74" s="256"/>
      <c r="E74" s="256"/>
      <c r="F74" s="256"/>
      <c r="G74" s="256"/>
      <c r="H74" s="256"/>
      <c r="I74" s="256"/>
      <c r="J74" s="223"/>
      <c r="K74" s="223"/>
      <c r="L74" s="223"/>
      <c r="M74" s="223"/>
      <c r="N74" s="223"/>
      <c r="O74" s="223"/>
      <c r="P74" s="223"/>
      <c r="Q74" s="223"/>
      <c r="R74" s="223"/>
      <c r="S74" s="223"/>
      <c r="T74" s="223"/>
      <c r="U74" s="223"/>
    </row>
    <row r="75" spans="1:21" ht="63.75" customHeight="1" thickBot="1" x14ac:dyDescent="0.25">
      <c r="A75" s="263"/>
      <c r="B75" s="263"/>
      <c r="C75" s="263"/>
      <c r="D75" s="263"/>
      <c r="E75" s="263"/>
      <c r="F75" s="263"/>
      <c r="G75" s="263"/>
      <c r="H75" s="263"/>
      <c r="I75" s="263"/>
      <c r="J75" s="223"/>
      <c r="K75" s="223"/>
      <c r="L75" s="223"/>
      <c r="M75" s="223"/>
      <c r="N75" s="223"/>
      <c r="O75" s="223"/>
      <c r="P75" s="223"/>
      <c r="Q75" s="223"/>
      <c r="R75" s="223"/>
      <c r="S75" s="223"/>
      <c r="T75" s="223"/>
      <c r="U75" s="223"/>
    </row>
    <row r="76" spans="1:21" ht="35" thickBot="1" x14ac:dyDescent="0.35">
      <c r="A76" s="224" t="s">
        <v>179</v>
      </c>
      <c r="B76" s="89" t="s">
        <v>87</v>
      </c>
      <c r="C76" s="139" t="s">
        <v>40</v>
      </c>
      <c r="D76" s="160" t="s">
        <v>81</v>
      </c>
      <c r="E76" s="144" t="s">
        <v>82</v>
      </c>
      <c r="F76" s="161" t="s">
        <v>83</v>
      </c>
      <c r="G76" s="149" t="s">
        <v>84</v>
      </c>
      <c r="H76" s="153" t="s">
        <v>85</v>
      </c>
      <c r="I76" s="157" t="s">
        <v>86</v>
      </c>
      <c r="J76" s="223"/>
      <c r="K76" s="223"/>
      <c r="L76" s="223"/>
      <c r="M76" s="223"/>
      <c r="N76" s="223"/>
      <c r="O76" s="223"/>
      <c r="P76" s="223"/>
      <c r="Q76" s="223"/>
      <c r="R76" s="223"/>
      <c r="S76" s="223"/>
      <c r="T76" s="223"/>
      <c r="U76" s="223"/>
    </row>
    <row r="77" spans="1:21" x14ac:dyDescent="0.2">
      <c r="A77" s="86" t="s">
        <v>113</v>
      </c>
      <c r="B77" s="88">
        <f t="shared" ref="B77:B97" si="1">SUM(C77,E77,G77,I77)</f>
        <v>269.8</v>
      </c>
      <c r="C77" s="137">
        <v>89.8</v>
      </c>
      <c r="D77" s="141">
        <v>0.4</v>
      </c>
      <c r="E77" s="56">
        <v>20</v>
      </c>
      <c r="F77" s="146">
        <v>0.4</v>
      </c>
      <c r="G77" s="59">
        <v>132</v>
      </c>
      <c r="H77" s="151">
        <v>7.0000000000000007E-2</v>
      </c>
      <c r="I77" s="155">
        <v>28</v>
      </c>
      <c r="J77" s="223"/>
      <c r="K77" s="223"/>
      <c r="L77" s="223"/>
      <c r="M77" s="223"/>
      <c r="N77" s="223"/>
      <c r="O77" s="223"/>
      <c r="P77" s="223"/>
      <c r="Q77" s="223"/>
      <c r="R77" s="223"/>
      <c r="S77" s="223"/>
      <c r="T77" s="223"/>
      <c r="U77" s="223"/>
    </row>
    <row r="78" spans="1:21" hidden="1" outlineLevel="1" x14ac:dyDescent="0.2">
      <c r="A78" s="87"/>
      <c r="B78" s="88">
        <f t="shared" si="1"/>
        <v>0</v>
      </c>
      <c r="C78" s="136"/>
      <c r="D78" s="140"/>
      <c r="E78" s="57"/>
      <c r="F78" s="145"/>
      <c r="G78" s="60"/>
      <c r="H78" s="150"/>
      <c r="I78" s="154"/>
      <c r="J78" s="223"/>
      <c r="K78" s="223"/>
      <c r="L78" s="223"/>
      <c r="M78" s="223"/>
      <c r="N78" s="223"/>
      <c r="O78" s="223"/>
      <c r="P78" s="223"/>
      <c r="Q78" s="223"/>
      <c r="R78" s="223"/>
      <c r="S78" s="223"/>
      <c r="T78" s="223"/>
      <c r="U78" s="223"/>
    </row>
    <row r="79" spans="1:21" hidden="1" outlineLevel="1" x14ac:dyDescent="0.2">
      <c r="A79" s="191"/>
      <c r="B79" s="158">
        <f t="shared" si="1"/>
        <v>0</v>
      </c>
      <c r="C79" s="138"/>
      <c r="D79" s="142"/>
      <c r="E79" s="143"/>
      <c r="F79" s="147"/>
      <c r="G79" s="148"/>
      <c r="H79" s="152"/>
      <c r="I79" s="156"/>
      <c r="J79" s="223"/>
      <c r="K79" s="223"/>
      <c r="L79" s="223"/>
      <c r="M79" s="223"/>
      <c r="N79" s="223"/>
      <c r="O79" s="223"/>
      <c r="P79" s="223"/>
      <c r="Q79" s="223"/>
      <c r="R79" s="223"/>
      <c r="S79" s="223"/>
      <c r="T79" s="223"/>
      <c r="U79" s="223"/>
    </row>
    <row r="80" spans="1:21" hidden="1" outlineLevel="1" collapsed="1" x14ac:dyDescent="0.2">
      <c r="A80" s="119"/>
      <c r="B80" s="192">
        <f t="shared" si="1"/>
        <v>0</v>
      </c>
      <c r="C80" s="215"/>
      <c r="D80" s="216"/>
      <c r="E80" s="195"/>
      <c r="F80" s="217"/>
      <c r="G80" s="197"/>
      <c r="H80" s="218"/>
      <c r="I80" s="214"/>
      <c r="J80" s="223"/>
      <c r="K80" s="223"/>
      <c r="L80" s="223"/>
      <c r="M80" s="223"/>
      <c r="N80" s="223"/>
      <c r="O80" s="223"/>
      <c r="P80" s="223"/>
      <c r="Q80" s="223"/>
      <c r="R80" s="223"/>
      <c r="S80" s="223"/>
      <c r="T80" s="223"/>
      <c r="U80" s="223"/>
    </row>
    <row r="81" spans="1:21" collapsed="1" x14ac:dyDescent="0.2">
      <c r="A81" s="16" t="s">
        <v>1</v>
      </c>
      <c r="B81" s="88">
        <f t="shared" si="1"/>
        <v>330.7</v>
      </c>
      <c r="C81" s="136">
        <v>134.69999999999999</v>
      </c>
      <c r="D81" s="140">
        <f>D55</f>
        <v>0.4</v>
      </c>
      <c r="E81" s="57">
        <v>36</v>
      </c>
      <c r="F81" s="145">
        <v>0.4</v>
      </c>
      <c r="G81" s="60">
        <v>132</v>
      </c>
      <c r="H81" s="150">
        <v>7.0000000000000007E-2</v>
      </c>
      <c r="I81" s="154">
        <v>28</v>
      </c>
      <c r="J81" s="223"/>
      <c r="K81" s="223"/>
      <c r="L81" s="223"/>
      <c r="M81" s="223"/>
      <c r="N81" s="223"/>
      <c r="O81" s="223"/>
      <c r="P81" s="223"/>
      <c r="Q81" s="223"/>
      <c r="R81" s="223"/>
      <c r="S81" s="223"/>
      <c r="T81" s="223"/>
      <c r="U81" s="223"/>
    </row>
    <row r="82" spans="1:21" x14ac:dyDescent="0.2">
      <c r="A82" s="16" t="s">
        <v>57</v>
      </c>
      <c r="B82" s="88">
        <f t="shared" si="1"/>
        <v>338.8</v>
      </c>
      <c r="C82" s="136">
        <v>158.80000000000001</v>
      </c>
      <c r="D82" s="140">
        <v>0.4</v>
      </c>
      <c r="E82" s="57">
        <v>20</v>
      </c>
      <c r="F82" s="145">
        <v>0.4</v>
      </c>
      <c r="G82" s="60">
        <v>132</v>
      </c>
      <c r="H82" s="150">
        <v>7.0000000000000007E-2</v>
      </c>
      <c r="I82" s="154">
        <v>28</v>
      </c>
      <c r="J82" s="223"/>
      <c r="K82" s="223"/>
      <c r="L82" s="223"/>
      <c r="M82" s="223"/>
      <c r="N82" s="223"/>
      <c r="O82" s="223"/>
      <c r="P82" s="223"/>
      <c r="Q82" s="223"/>
      <c r="R82" s="223"/>
      <c r="S82" s="223"/>
      <c r="T82" s="223"/>
      <c r="U82" s="223"/>
    </row>
    <row r="83" spans="1:21" x14ac:dyDescent="0.2">
      <c r="A83" s="16" t="s">
        <v>204</v>
      </c>
      <c r="B83" s="88">
        <f t="shared" si="1"/>
        <v>626.43000000000006</v>
      </c>
      <c r="C83" s="136">
        <v>84.43</v>
      </c>
      <c r="D83" s="140">
        <v>1.1000000000000001</v>
      </c>
      <c r="E83" s="57">
        <v>99</v>
      </c>
      <c r="F83" s="145">
        <v>1.1000000000000001</v>
      </c>
      <c r="G83" s="60">
        <v>363</v>
      </c>
      <c r="H83" s="150">
        <v>0.2</v>
      </c>
      <c r="I83" s="154">
        <v>80</v>
      </c>
      <c r="J83" s="223"/>
      <c r="K83" s="223"/>
      <c r="L83" s="223"/>
      <c r="M83" s="223"/>
      <c r="N83" s="223"/>
      <c r="O83" s="223"/>
      <c r="P83" s="223"/>
      <c r="Q83" s="223"/>
      <c r="R83" s="223"/>
      <c r="S83" s="223"/>
      <c r="T83" s="223"/>
      <c r="U83" s="223"/>
    </row>
    <row r="84" spans="1:21" x14ac:dyDescent="0.2">
      <c r="A84" s="16" t="s">
        <v>102</v>
      </c>
      <c r="B84" s="88">
        <f t="shared" si="1"/>
        <v>810.92000000000007</v>
      </c>
      <c r="C84" s="136">
        <v>80.92</v>
      </c>
      <c r="D84" s="140">
        <v>1.5</v>
      </c>
      <c r="E84" s="57">
        <v>135</v>
      </c>
      <c r="F84" s="145">
        <v>1.5</v>
      </c>
      <c r="G84" s="60">
        <v>495</v>
      </c>
      <c r="H84" s="150">
        <v>0.25</v>
      </c>
      <c r="I84" s="154">
        <v>100</v>
      </c>
      <c r="J84" s="223"/>
      <c r="K84" s="223"/>
      <c r="L84" s="223"/>
      <c r="M84" s="223"/>
      <c r="N84" s="223"/>
      <c r="O84" s="223"/>
      <c r="P84" s="223"/>
      <c r="Q84" s="223"/>
      <c r="R84" s="223"/>
      <c r="S84" s="223"/>
      <c r="T84" s="223"/>
      <c r="U84" s="223"/>
    </row>
    <row r="85" spans="1:21" x14ac:dyDescent="0.2">
      <c r="A85" s="16" t="s">
        <v>119</v>
      </c>
      <c r="B85" s="88">
        <f t="shared" si="1"/>
        <v>902</v>
      </c>
      <c r="C85" s="136">
        <v>68</v>
      </c>
      <c r="D85" s="140">
        <v>1.7</v>
      </c>
      <c r="E85" s="57">
        <v>153</v>
      </c>
      <c r="F85" s="145">
        <v>1.7</v>
      </c>
      <c r="G85" s="60">
        <v>561</v>
      </c>
      <c r="H85" s="150">
        <v>0.3</v>
      </c>
      <c r="I85" s="154">
        <v>120</v>
      </c>
      <c r="J85" s="223"/>
      <c r="K85" s="223"/>
      <c r="L85" s="223"/>
      <c r="M85" s="223"/>
      <c r="N85" s="223"/>
      <c r="O85" s="223"/>
      <c r="P85" s="223"/>
      <c r="Q85" s="223"/>
      <c r="R85" s="223"/>
      <c r="S85" s="223"/>
      <c r="T85" s="223"/>
      <c r="U85" s="223"/>
    </row>
    <row r="86" spans="1:21" x14ac:dyDescent="0.2">
      <c r="A86" s="16" t="s">
        <v>167</v>
      </c>
      <c r="B86" s="88">
        <f t="shared" si="1"/>
        <v>908.97</v>
      </c>
      <c r="C86" s="136">
        <v>32.97</v>
      </c>
      <c r="D86" s="140">
        <v>1.8</v>
      </c>
      <c r="E86" s="57">
        <v>162</v>
      </c>
      <c r="F86" s="145">
        <v>1.8</v>
      </c>
      <c r="G86" s="60">
        <v>594</v>
      </c>
      <c r="H86" s="150">
        <v>0.3</v>
      </c>
      <c r="I86" s="154">
        <v>120</v>
      </c>
      <c r="J86" s="223"/>
      <c r="K86" s="223"/>
      <c r="L86" s="223"/>
      <c r="M86" s="223"/>
      <c r="N86" s="223"/>
      <c r="O86" s="223"/>
      <c r="P86" s="223"/>
      <c r="Q86" s="223"/>
      <c r="R86" s="223"/>
      <c r="S86" s="223"/>
      <c r="T86" s="223"/>
      <c r="U86" s="223"/>
    </row>
    <row r="87" spans="1:21" x14ac:dyDescent="0.2">
      <c r="A87" s="16" t="s">
        <v>118</v>
      </c>
      <c r="B87" s="88">
        <f t="shared" si="1"/>
        <v>1134.1999999999998</v>
      </c>
      <c r="C87" s="136">
        <v>25</v>
      </c>
      <c r="D87" s="140">
        <v>2.2599999999999998</v>
      </c>
      <c r="E87" s="57">
        <v>203.4</v>
      </c>
      <c r="F87" s="145">
        <v>2.2599999999999998</v>
      </c>
      <c r="G87" s="60">
        <v>745.8</v>
      </c>
      <c r="H87" s="150">
        <v>0.4</v>
      </c>
      <c r="I87" s="154">
        <v>160</v>
      </c>
      <c r="J87" s="223"/>
      <c r="K87" s="223"/>
      <c r="L87" s="223"/>
      <c r="M87" s="223"/>
      <c r="N87" s="223"/>
      <c r="O87" s="223"/>
      <c r="P87" s="223"/>
      <c r="Q87" s="223"/>
      <c r="R87" s="223"/>
      <c r="S87" s="223"/>
      <c r="T87" s="223"/>
      <c r="U87" s="223"/>
    </row>
    <row r="88" spans="1:21" x14ac:dyDescent="0.2">
      <c r="A88" s="16" t="s">
        <v>116</v>
      </c>
      <c r="B88" s="88">
        <f t="shared" si="1"/>
        <v>1191.8399999999999</v>
      </c>
      <c r="C88" s="136">
        <v>399.84</v>
      </c>
      <c r="D88" s="140">
        <v>1.6</v>
      </c>
      <c r="E88" s="57">
        <v>144</v>
      </c>
      <c r="F88" s="145">
        <v>1.6</v>
      </c>
      <c r="G88" s="60">
        <v>528</v>
      </c>
      <c r="H88" s="150">
        <v>0.3</v>
      </c>
      <c r="I88" s="154">
        <v>120</v>
      </c>
      <c r="J88" s="223"/>
      <c r="K88" s="223"/>
      <c r="L88" s="223"/>
      <c r="M88" s="223"/>
      <c r="N88" s="223"/>
      <c r="O88" s="223"/>
      <c r="P88" s="223"/>
      <c r="Q88" s="223"/>
      <c r="R88" s="223"/>
      <c r="S88" s="223"/>
      <c r="T88" s="223"/>
      <c r="U88" s="223"/>
    </row>
    <row r="89" spans="1:21" x14ac:dyDescent="0.2">
      <c r="A89" s="16" t="s">
        <v>114</v>
      </c>
      <c r="B89" s="88">
        <f t="shared" si="1"/>
        <v>1236.75</v>
      </c>
      <c r="C89" s="136">
        <v>18.75</v>
      </c>
      <c r="D89" s="140">
        <v>2.5</v>
      </c>
      <c r="E89" s="57">
        <v>225</v>
      </c>
      <c r="F89" s="145">
        <v>2.5</v>
      </c>
      <c r="G89" s="60">
        <v>825</v>
      </c>
      <c r="H89" s="150">
        <v>0.42</v>
      </c>
      <c r="I89" s="154">
        <v>168</v>
      </c>
      <c r="J89" s="223"/>
      <c r="K89" s="223"/>
      <c r="L89" s="223"/>
      <c r="M89" s="223"/>
      <c r="N89" s="223"/>
      <c r="O89" s="223"/>
      <c r="P89" s="223"/>
      <c r="Q89" s="223"/>
      <c r="R89" s="223"/>
      <c r="S89" s="223"/>
      <c r="T89" s="223"/>
      <c r="U89" s="223"/>
    </row>
    <row r="90" spans="1:21" x14ac:dyDescent="0.2">
      <c r="A90" s="16" t="s">
        <v>35</v>
      </c>
      <c r="B90" s="88">
        <f t="shared" si="1"/>
        <v>1278.8499999999999</v>
      </c>
      <c r="C90" s="136">
        <v>14.85</v>
      </c>
      <c r="D90" s="140">
        <v>2.6</v>
      </c>
      <c r="E90" s="57">
        <v>234</v>
      </c>
      <c r="F90" s="145">
        <v>2.6</v>
      </c>
      <c r="G90" s="60">
        <v>858</v>
      </c>
      <c r="H90" s="150">
        <v>0.43</v>
      </c>
      <c r="I90" s="154">
        <v>172</v>
      </c>
      <c r="J90" s="223"/>
      <c r="K90" s="223"/>
      <c r="L90" s="223"/>
      <c r="M90" s="223"/>
      <c r="N90" s="223"/>
      <c r="O90" s="223"/>
      <c r="P90" s="223"/>
      <c r="Q90" s="223"/>
      <c r="R90" s="223"/>
      <c r="S90" s="223"/>
      <c r="T90" s="223"/>
      <c r="U90" s="223"/>
    </row>
    <row r="91" spans="1:21" x14ac:dyDescent="0.2">
      <c r="A91" s="16" t="s">
        <v>0</v>
      </c>
      <c r="B91" s="88">
        <f t="shared" si="1"/>
        <v>1477.1</v>
      </c>
      <c r="C91" s="136">
        <v>67.099999999999994</v>
      </c>
      <c r="D91" s="140">
        <v>2.9</v>
      </c>
      <c r="E91" s="57">
        <v>261</v>
      </c>
      <c r="F91" s="145">
        <v>2.9</v>
      </c>
      <c r="G91" s="60">
        <v>957</v>
      </c>
      <c r="H91" s="150">
        <v>0.48</v>
      </c>
      <c r="I91" s="154">
        <v>192</v>
      </c>
      <c r="J91" s="223"/>
      <c r="K91" s="223"/>
      <c r="L91" s="223"/>
      <c r="M91" s="223"/>
      <c r="N91" s="223"/>
      <c r="O91" s="223"/>
      <c r="P91" s="223"/>
      <c r="Q91" s="223"/>
      <c r="R91" s="223"/>
      <c r="S91" s="223"/>
      <c r="T91" s="223"/>
      <c r="U91" s="223"/>
    </row>
    <row r="92" spans="1:21" x14ac:dyDescent="0.2">
      <c r="A92" s="16" t="s">
        <v>168</v>
      </c>
      <c r="B92" s="88">
        <f t="shared" si="1"/>
        <v>1655.9</v>
      </c>
      <c r="C92" s="136">
        <v>111.9</v>
      </c>
      <c r="D92" s="140">
        <v>3.2</v>
      </c>
      <c r="E92" s="57">
        <v>288</v>
      </c>
      <c r="F92" s="145">
        <v>3.2</v>
      </c>
      <c r="G92" s="60">
        <v>1056</v>
      </c>
      <c r="H92" s="150">
        <v>0.5</v>
      </c>
      <c r="I92" s="154">
        <v>200</v>
      </c>
      <c r="J92" s="223"/>
      <c r="K92" s="223"/>
      <c r="L92" s="223"/>
      <c r="M92" s="223"/>
      <c r="N92" s="223"/>
      <c r="O92" s="223"/>
      <c r="P92" s="223"/>
      <c r="Q92" s="223"/>
      <c r="R92" s="223"/>
      <c r="S92" s="223"/>
      <c r="T92" s="223"/>
      <c r="U92" s="223"/>
    </row>
    <row r="93" spans="1:21" x14ac:dyDescent="0.2">
      <c r="A93" s="16" t="s">
        <v>32</v>
      </c>
      <c r="B93" s="88">
        <f t="shared" si="1"/>
        <v>1738</v>
      </c>
      <c r="C93" s="136">
        <v>112</v>
      </c>
      <c r="D93" s="140">
        <v>3.3</v>
      </c>
      <c r="E93" s="57">
        <v>297</v>
      </c>
      <c r="F93" s="145">
        <v>3.3</v>
      </c>
      <c r="G93" s="60">
        <v>1089</v>
      </c>
      <c r="H93" s="150">
        <v>0.6</v>
      </c>
      <c r="I93" s="154">
        <v>240</v>
      </c>
      <c r="J93" s="223"/>
      <c r="K93" s="223"/>
      <c r="L93" s="223"/>
      <c r="M93" s="223"/>
      <c r="N93" s="223"/>
      <c r="O93" s="223"/>
      <c r="P93" s="223"/>
      <c r="Q93" s="223"/>
      <c r="R93" s="223"/>
      <c r="S93" s="223"/>
      <c r="T93" s="223"/>
      <c r="U93" s="223"/>
    </row>
    <row r="94" spans="1:21" x14ac:dyDescent="0.2">
      <c r="A94" s="16" t="s">
        <v>5</v>
      </c>
      <c r="B94" s="88">
        <f t="shared" si="1"/>
        <v>1766</v>
      </c>
      <c r="C94" s="136">
        <v>140</v>
      </c>
      <c r="D94" s="140">
        <v>3.3</v>
      </c>
      <c r="E94" s="57">
        <v>297</v>
      </c>
      <c r="F94" s="145">
        <v>3.3</v>
      </c>
      <c r="G94" s="60">
        <v>1089</v>
      </c>
      <c r="H94" s="150">
        <v>0.6</v>
      </c>
      <c r="I94" s="154">
        <v>240</v>
      </c>
      <c r="J94" s="223"/>
      <c r="K94" s="223"/>
      <c r="L94" s="223"/>
      <c r="M94" s="223"/>
      <c r="N94" s="223"/>
      <c r="O94" s="223"/>
      <c r="P94" s="223"/>
      <c r="Q94" s="223"/>
      <c r="R94" s="223"/>
      <c r="S94" s="223"/>
      <c r="T94" s="223"/>
      <c r="U94" s="223"/>
    </row>
    <row r="95" spans="1:21" x14ac:dyDescent="0.2">
      <c r="A95" s="16" t="s">
        <v>3</v>
      </c>
      <c r="B95" s="88">
        <f t="shared" si="1"/>
        <v>2162</v>
      </c>
      <c r="C95" s="136">
        <v>118</v>
      </c>
      <c r="D95" s="140">
        <v>4.4000000000000004</v>
      </c>
      <c r="E95" s="57">
        <v>396</v>
      </c>
      <c r="F95" s="145">
        <v>4.4000000000000004</v>
      </c>
      <c r="G95" s="60">
        <v>1452</v>
      </c>
      <c r="H95" s="150">
        <v>0.74</v>
      </c>
      <c r="I95" s="154">
        <v>196</v>
      </c>
      <c r="J95" s="223"/>
      <c r="K95" s="223"/>
      <c r="L95" s="223"/>
      <c r="M95" s="223"/>
      <c r="N95" s="223"/>
      <c r="O95" s="223"/>
      <c r="P95" s="223"/>
      <c r="Q95" s="223"/>
      <c r="R95" s="223"/>
      <c r="S95" s="223"/>
      <c r="T95" s="223"/>
      <c r="U95" s="223"/>
    </row>
    <row r="96" spans="1:21" x14ac:dyDescent="0.2">
      <c r="A96" s="16" t="s">
        <v>6</v>
      </c>
      <c r="B96" s="88">
        <f t="shared" si="1"/>
        <v>2519.75</v>
      </c>
      <c r="C96" s="136">
        <v>99.75</v>
      </c>
      <c r="D96" s="140">
        <v>5</v>
      </c>
      <c r="E96" s="57">
        <v>450</v>
      </c>
      <c r="F96" s="145">
        <v>5</v>
      </c>
      <c r="G96" s="60">
        <v>1650</v>
      </c>
      <c r="H96" s="150">
        <v>0.8</v>
      </c>
      <c r="I96" s="154">
        <v>320</v>
      </c>
      <c r="J96" s="223"/>
      <c r="K96" s="223"/>
      <c r="L96" s="223"/>
      <c r="M96" s="223"/>
      <c r="N96" s="223"/>
      <c r="O96" s="223"/>
      <c r="P96" s="223"/>
      <c r="Q96" s="223"/>
      <c r="R96" s="223"/>
      <c r="S96" s="223"/>
      <c r="T96" s="223"/>
      <c r="U96" s="223"/>
    </row>
    <row r="97" spans="1:21" ht="16" thickBot="1" x14ac:dyDescent="0.25">
      <c r="A97" s="49" t="s">
        <v>30</v>
      </c>
      <c r="B97" s="88">
        <f t="shared" si="1"/>
        <v>3754</v>
      </c>
      <c r="C97" s="138">
        <v>200</v>
      </c>
      <c r="D97" s="142">
        <v>7.3</v>
      </c>
      <c r="E97" s="143">
        <v>657</v>
      </c>
      <c r="F97" s="147">
        <v>7.3</v>
      </c>
      <c r="G97" s="148">
        <v>2409</v>
      </c>
      <c r="H97" s="152">
        <v>1.2</v>
      </c>
      <c r="I97" s="156">
        <v>488</v>
      </c>
      <c r="J97" s="223"/>
      <c r="K97" s="223"/>
      <c r="L97" s="223"/>
      <c r="M97" s="223"/>
      <c r="N97" s="223"/>
      <c r="O97" s="223"/>
      <c r="P97" s="223"/>
      <c r="Q97" s="223"/>
      <c r="R97" s="223"/>
      <c r="S97" s="223"/>
      <c r="T97" s="223"/>
      <c r="U97" s="223"/>
    </row>
    <row r="98" spans="1:21" ht="16" thickBot="1" x14ac:dyDescent="0.25">
      <c r="A98" s="49" t="s">
        <v>178</v>
      </c>
      <c r="B98" s="200"/>
      <c r="C98" s="219"/>
      <c r="D98" s="220"/>
      <c r="E98" s="58"/>
      <c r="F98" s="221"/>
      <c r="G98" s="61"/>
      <c r="H98" s="222"/>
      <c r="I98" s="207"/>
      <c r="J98" s="223"/>
      <c r="K98" s="223"/>
      <c r="L98" s="223"/>
      <c r="M98" s="223"/>
      <c r="N98" s="223"/>
      <c r="O98" s="223"/>
      <c r="P98" s="223"/>
      <c r="Q98" s="223"/>
      <c r="R98" s="223"/>
      <c r="S98" s="223"/>
      <c r="T98" s="223"/>
      <c r="U98" s="223"/>
    </row>
    <row r="99" spans="1:21" x14ac:dyDescent="0.2">
      <c r="J99" s="223"/>
      <c r="K99" s="223"/>
      <c r="L99" s="223"/>
      <c r="M99" s="223"/>
      <c r="N99" s="223"/>
      <c r="O99" s="223"/>
      <c r="P99" s="223"/>
      <c r="Q99" s="223"/>
      <c r="R99" s="223"/>
      <c r="S99" s="223"/>
      <c r="T99" s="223"/>
      <c r="U99" s="223"/>
    </row>
    <row r="100" spans="1:21" ht="24" x14ac:dyDescent="0.3">
      <c r="A100" s="259" t="s">
        <v>107</v>
      </c>
      <c r="B100" s="260"/>
      <c r="C100" s="260"/>
      <c r="D100" s="260"/>
      <c r="E100" s="260"/>
      <c r="F100" s="260"/>
      <c r="G100" s="260"/>
      <c r="H100" s="260"/>
      <c r="I100" s="260"/>
      <c r="J100" s="223"/>
      <c r="K100" s="223"/>
      <c r="L100" s="223"/>
      <c r="M100" s="223"/>
      <c r="N100" s="223"/>
      <c r="O100" s="223"/>
      <c r="P100" s="223"/>
      <c r="Q100" s="223"/>
      <c r="R100" s="223"/>
      <c r="S100" s="223"/>
      <c r="T100" s="223"/>
      <c r="U100" s="223"/>
    </row>
    <row r="101" spans="1:21" ht="15" customHeight="1" x14ac:dyDescent="0.3">
      <c r="A101" s="92"/>
      <c r="B101" s="92"/>
      <c r="C101" s="92"/>
      <c r="D101" s="92"/>
      <c r="E101" s="92"/>
      <c r="F101" s="92"/>
      <c r="G101" s="92"/>
      <c r="H101" s="92"/>
      <c r="I101" s="92"/>
      <c r="J101" s="223"/>
      <c r="K101" s="223"/>
      <c r="L101" s="223"/>
      <c r="M101" s="223"/>
      <c r="N101" s="223"/>
      <c r="O101" s="223"/>
      <c r="P101" s="223"/>
      <c r="Q101" s="223"/>
      <c r="R101" s="223"/>
      <c r="S101" s="223"/>
      <c r="T101" s="223"/>
      <c r="U101" s="223"/>
    </row>
    <row r="102" spans="1:21" ht="43.5" customHeight="1" x14ac:dyDescent="0.25">
      <c r="A102" s="255" t="s">
        <v>110</v>
      </c>
      <c r="B102" s="256"/>
      <c r="C102" s="256"/>
      <c r="D102" s="256"/>
      <c r="E102" s="256"/>
      <c r="F102" s="256"/>
      <c r="G102" s="256"/>
      <c r="H102" s="256"/>
      <c r="I102" s="256"/>
      <c r="J102" s="223"/>
      <c r="K102" s="223"/>
      <c r="L102" s="223"/>
      <c r="M102" s="223"/>
      <c r="N102" s="223"/>
      <c r="O102" s="223"/>
      <c r="P102" s="223"/>
      <c r="Q102" s="223"/>
      <c r="R102" s="223"/>
      <c r="S102" s="223"/>
      <c r="T102" s="223"/>
      <c r="U102" s="223"/>
    </row>
    <row r="103" spans="1:21" ht="33" thickBot="1" x14ac:dyDescent="0.25">
      <c r="A103" s="225" t="s">
        <v>104</v>
      </c>
      <c r="B103" s="89" t="s">
        <v>87</v>
      </c>
      <c r="C103" s="139" t="s">
        <v>40</v>
      </c>
      <c r="D103" s="160" t="s">
        <v>81</v>
      </c>
      <c r="E103" s="144" t="s">
        <v>82</v>
      </c>
      <c r="F103" s="161" t="s">
        <v>83</v>
      </c>
      <c r="G103" s="149" t="s">
        <v>84</v>
      </c>
      <c r="H103" s="153" t="s">
        <v>85</v>
      </c>
      <c r="I103" s="157" t="s">
        <v>86</v>
      </c>
      <c r="J103" s="223"/>
      <c r="K103" s="223"/>
      <c r="L103" s="223"/>
      <c r="M103" s="223"/>
      <c r="N103" s="223"/>
      <c r="O103" s="223"/>
      <c r="P103" s="223"/>
      <c r="Q103" s="223"/>
      <c r="R103" s="223"/>
      <c r="S103" s="223"/>
      <c r="T103" s="223"/>
      <c r="U103" s="223"/>
    </row>
    <row r="104" spans="1:21" hidden="1" outlineLevel="1" x14ac:dyDescent="0.2">
      <c r="A104" s="86"/>
      <c r="B104" s="88">
        <f t="shared" ref="B104:B124" si="2">SUM(C104,E104,G104,I104)</f>
        <v>0</v>
      </c>
      <c r="C104" s="163"/>
      <c r="D104" s="166"/>
      <c r="E104" s="169"/>
      <c r="F104" s="172"/>
      <c r="G104" s="175"/>
      <c r="H104" s="178"/>
      <c r="I104" s="155"/>
      <c r="J104" s="223"/>
      <c r="K104" s="223"/>
      <c r="L104" s="223"/>
      <c r="M104" s="223"/>
      <c r="N104" s="223"/>
      <c r="O104" s="223"/>
      <c r="P104" s="223"/>
      <c r="Q104" s="223"/>
      <c r="R104" s="223"/>
      <c r="S104" s="223"/>
      <c r="T104" s="223"/>
      <c r="U104" s="223"/>
    </row>
    <row r="105" spans="1:21" hidden="1" outlineLevel="1" x14ac:dyDescent="0.2">
      <c r="A105" s="87"/>
      <c r="B105" s="88">
        <f t="shared" si="2"/>
        <v>0</v>
      </c>
      <c r="C105" s="162"/>
      <c r="D105" s="165"/>
      <c r="E105" s="168"/>
      <c r="F105" s="171"/>
      <c r="G105" s="174"/>
      <c r="H105" s="177"/>
      <c r="I105" s="154"/>
      <c r="J105" s="223"/>
      <c r="K105" s="223"/>
      <c r="L105" s="223"/>
      <c r="M105" s="223"/>
      <c r="N105" s="223"/>
      <c r="O105" s="223"/>
      <c r="P105" s="223"/>
      <c r="Q105" s="223"/>
      <c r="R105" s="223"/>
      <c r="S105" s="223"/>
      <c r="T105" s="223"/>
      <c r="U105" s="223"/>
    </row>
    <row r="106" spans="1:21" hidden="1" outlineLevel="1" x14ac:dyDescent="0.2">
      <c r="A106" s="191"/>
      <c r="B106" s="158">
        <f t="shared" si="2"/>
        <v>0</v>
      </c>
      <c r="C106" s="164"/>
      <c r="D106" s="167"/>
      <c r="E106" s="170"/>
      <c r="F106" s="173"/>
      <c r="G106" s="176"/>
      <c r="H106" s="179"/>
      <c r="I106" s="156"/>
      <c r="J106" s="223"/>
      <c r="K106" s="223"/>
      <c r="L106" s="223"/>
      <c r="M106" s="223"/>
      <c r="N106" s="223"/>
      <c r="O106" s="223"/>
      <c r="P106" s="223"/>
      <c r="Q106" s="223"/>
      <c r="R106" s="223"/>
      <c r="S106" s="223"/>
      <c r="T106" s="223"/>
      <c r="U106" s="223"/>
    </row>
    <row r="107" spans="1:21" collapsed="1" x14ac:dyDescent="0.2">
      <c r="A107" s="119" t="s">
        <v>102</v>
      </c>
      <c r="B107" s="192">
        <f t="shared" si="2"/>
        <v>180.47</v>
      </c>
      <c r="C107" s="208">
        <v>91.72</v>
      </c>
      <c r="D107" s="209">
        <v>0.6</v>
      </c>
      <c r="E107" s="210">
        <v>31.25</v>
      </c>
      <c r="F107" s="211">
        <v>0.3</v>
      </c>
      <c r="G107" s="212">
        <v>32.5</v>
      </c>
      <c r="H107" s="213">
        <v>0.1</v>
      </c>
      <c r="I107" s="214">
        <v>25</v>
      </c>
      <c r="J107" s="223"/>
      <c r="K107" s="223"/>
      <c r="L107" s="223"/>
      <c r="M107" s="223"/>
      <c r="N107" s="223"/>
      <c r="O107" s="223"/>
      <c r="P107" s="223"/>
      <c r="Q107" s="223"/>
      <c r="R107" s="223"/>
      <c r="S107" s="223"/>
      <c r="T107" s="223"/>
      <c r="U107" s="223"/>
    </row>
    <row r="108" spans="1:21" x14ac:dyDescent="0.2">
      <c r="A108" s="16" t="s">
        <v>120</v>
      </c>
      <c r="B108" s="88">
        <f t="shared" si="2"/>
        <v>208.22</v>
      </c>
      <c r="C108" s="162">
        <v>125.72</v>
      </c>
      <c r="D108" s="165">
        <v>0.5</v>
      </c>
      <c r="E108" s="168">
        <v>25</v>
      </c>
      <c r="F108" s="171">
        <v>0.3</v>
      </c>
      <c r="G108" s="174">
        <v>32.5</v>
      </c>
      <c r="H108" s="177">
        <v>0.1</v>
      </c>
      <c r="I108" s="154">
        <v>25</v>
      </c>
      <c r="J108" s="223"/>
      <c r="K108" s="223"/>
      <c r="L108" s="223"/>
      <c r="M108" s="223"/>
      <c r="N108" s="223"/>
      <c r="O108" s="223"/>
      <c r="P108" s="223"/>
      <c r="Q108" s="223"/>
      <c r="R108" s="223"/>
      <c r="S108" s="223"/>
      <c r="T108" s="223"/>
      <c r="U108" s="223"/>
    </row>
    <row r="109" spans="1:21" x14ac:dyDescent="0.2">
      <c r="A109" s="16" t="s">
        <v>204</v>
      </c>
      <c r="B109" s="88">
        <f t="shared" si="2"/>
        <v>226.65</v>
      </c>
      <c r="C109" s="162">
        <v>115.4</v>
      </c>
      <c r="D109" s="165">
        <v>0.8</v>
      </c>
      <c r="E109" s="168">
        <v>37.5</v>
      </c>
      <c r="F109" s="171">
        <v>0.4</v>
      </c>
      <c r="G109" s="174">
        <v>48.75</v>
      </c>
      <c r="H109" s="177">
        <v>0.1</v>
      </c>
      <c r="I109" s="154">
        <v>25</v>
      </c>
      <c r="J109" s="223"/>
      <c r="K109" s="223"/>
      <c r="L109" s="223"/>
      <c r="M109" s="223"/>
      <c r="N109" s="223"/>
      <c r="O109" s="223"/>
      <c r="P109" s="223"/>
      <c r="Q109" s="223"/>
      <c r="R109" s="223"/>
      <c r="S109" s="223"/>
      <c r="T109" s="223"/>
      <c r="U109" s="223"/>
    </row>
    <row r="110" spans="1:21" x14ac:dyDescent="0.2">
      <c r="A110" s="16" t="s">
        <v>33</v>
      </c>
      <c r="B110" s="88">
        <f t="shared" si="2"/>
        <v>289.75</v>
      </c>
      <c r="C110" s="162">
        <v>96</v>
      </c>
      <c r="D110" s="165">
        <v>1.3</v>
      </c>
      <c r="E110" s="168">
        <v>62.5</v>
      </c>
      <c r="F110" s="171">
        <v>0.6</v>
      </c>
      <c r="G110" s="174">
        <v>81.25</v>
      </c>
      <c r="H110" s="177">
        <v>0.3</v>
      </c>
      <c r="I110" s="154">
        <v>50</v>
      </c>
      <c r="J110" s="223"/>
      <c r="K110" s="223"/>
      <c r="L110" s="223"/>
      <c r="M110" s="223"/>
      <c r="N110" s="223"/>
      <c r="O110" s="223"/>
      <c r="P110" s="223"/>
      <c r="Q110" s="223"/>
      <c r="R110" s="223"/>
      <c r="S110" s="223"/>
      <c r="T110" s="223"/>
      <c r="U110" s="223"/>
    </row>
    <row r="111" spans="1:21" x14ac:dyDescent="0.2">
      <c r="A111" s="16" t="s">
        <v>57</v>
      </c>
      <c r="B111" s="88">
        <f t="shared" si="2"/>
        <v>315.22000000000003</v>
      </c>
      <c r="C111" s="162">
        <v>232.72</v>
      </c>
      <c r="D111" s="165">
        <v>0.5</v>
      </c>
      <c r="E111" s="168">
        <v>25</v>
      </c>
      <c r="F111" s="171">
        <v>0.3</v>
      </c>
      <c r="G111" s="174">
        <v>32.5</v>
      </c>
      <c r="H111" s="177">
        <v>0.1</v>
      </c>
      <c r="I111" s="154">
        <v>25</v>
      </c>
      <c r="J111" s="223"/>
      <c r="K111" s="223"/>
      <c r="L111" s="223"/>
      <c r="M111" s="223"/>
      <c r="N111" s="223"/>
      <c r="O111" s="223"/>
      <c r="P111" s="223"/>
      <c r="Q111" s="223"/>
      <c r="R111" s="223"/>
      <c r="S111" s="223"/>
      <c r="T111" s="223"/>
      <c r="U111" s="223"/>
    </row>
    <row r="112" spans="1:21" x14ac:dyDescent="0.2">
      <c r="A112" s="16" t="s">
        <v>4</v>
      </c>
      <c r="B112" s="88">
        <f t="shared" si="2"/>
        <v>362.5</v>
      </c>
      <c r="C112" s="162">
        <v>35</v>
      </c>
      <c r="D112" s="165">
        <v>2.1</v>
      </c>
      <c r="E112" s="168">
        <v>106.25</v>
      </c>
      <c r="F112" s="171">
        <v>1.1000000000000001</v>
      </c>
      <c r="G112" s="174">
        <v>146.25</v>
      </c>
      <c r="H112" s="177">
        <v>0.4</v>
      </c>
      <c r="I112" s="154">
        <v>75</v>
      </c>
      <c r="J112" s="223"/>
      <c r="K112" s="223"/>
      <c r="L112" s="223"/>
      <c r="M112" s="223"/>
      <c r="N112" s="223"/>
      <c r="O112" s="223"/>
      <c r="P112" s="223"/>
      <c r="Q112" s="223"/>
      <c r="R112" s="223"/>
      <c r="S112" s="223"/>
      <c r="T112" s="223"/>
      <c r="U112" s="223"/>
    </row>
    <row r="113" spans="1:21" x14ac:dyDescent="0.2">
      <c r="A113" s="16" t="s">
        <v>167</v>
      </c>
      <c r="B113" s="88">
        <f t="shared" si="2"/>
        <v>366.72</v>
      </c>
      <c r="C113" s="162">
        <v>32.97</v>
      </c>
      <c r="D113" s="165">
        <v>2.2999999999999998</v>
      </c>
      <c r="E113" s="168">
        <v>112.5</v>
      </c>
      <c r="F113" s="171">
        <v>1.1000000000000001</v>
      </c>
      <c r="G113" s="174">
        <v>146.25</v>
      </c>
      <c r="H113" s="177">
        <v>0.4</v>
      </c>
      <c r="I113" s="154">
        <v>75</v>
      </c>
      <c r="J113" s="223"/>
      <c r="K113" s="223"/>
      <c r="L113" s="223"/>
      <c r="M113" s="223"/>
      <c r="N113" s="223"/>
      <c r="O113" s="223"/>
      <c r="P113" s="223"/>
      <c r="Q113" s="223"/>
      <c r="R113" s="223"/>
      <c r="S113" s="223"/>
      <c r="T113" s="223"/>
      <c r="U113" s="223"/>
    </row>
    <row r="114" spans="1:21" x14ac:dyDescent="0.2">
      <c r="A114" s="16" t="s">
        <v>1</v>
      </c>
      <c r="B114" s="88">
        <f t="shared" si="2"/>
        <v>390.08000000000004</v>
      </c>
      <c r="C114" s="162">
        <v>167.58</v>
      </c>
      <c r="D114" s="165">
        <v>1.5</v>
      </c>
      <c r="E114" s="168">
        <v>75</v>
      </c>
      <c r="F114" s="171">
        <v>0.75</v>
      </c>
      <c r="G114" s="174">
        <v>97.5</v>
      </c>
      <c r="H114" s="177">
        <v>0.25</v>
      </c>
      <c r="I114" s="154">
        <v>50</v>
      </c>
      <c r="J114" s="223"/>
      <c r="K114" s="223"/>
      <c r="L114" s="223"/>
      <c r="M114" s="223"/>
      <c r="N114" s="223"/>
      <c r="O114" s="223"/>
      <c r="P114" s="223"/>
      <c r="Q114" s="223"/>
      <c r="R114" s="223"/>
      <c r="S114" s="223"/>
      <c r="T114" s="223"/>
      <c r="U114" s="223"/>
    </row>
    <row r="115" spans="1:21" x14ac:dyDescent="0.2">
      <c r="A115" s="16" t="s">
        <v>2</v>
      </c>
      <c r="B115" s="88">
        <f t="shared" si="2"/>
        <v>443.25</v>
      </c>
      <c r="C115" s="162">
        <v>27</v>
      </c>
      <c r="D115" s="165">
        <v>2.2000000000000002</v>
      </c>
      <c r="E115" s="168">
        <v>137.5</v>
      </c>
      <c r="F115" s="171">
        <v>1.4</v>
      </c>
      <c r="G115" s="174">
        <v>178.75</v>
      </c>
      <c r="H115" s="177">
        <v>0.5</v>
      </c>
      <c r="I115" s="154">
        <v>100</v>
      </c>
      <c r="J115" s="223"/>
      <c r="K115" s="223"/>
      <c r="L115" s="223"/>
      <c r="M115" s="223"/>
      <c r="N115" s="223"/>
      <c r="O115" s="223"/>
      <c r="P115" s="223"/>
      <c r="Q115" s="223"/>
      <c r="R115" s="223"/>
      <c r="S115" s="223"/>
      <c r="T115" s="223"/>
      <c r="U115" s="223"/>
    </row>
    <row r="116" spans="1:21" x14ac:dyDescent="0.2">
      <c r="A116" s="16" t="s">
        <v>35</v>
      </c>
      <c r="B116" s="88">
        <f t="shared" si="2"/>
        <v>541.04999999999995</v>
      </c>
      <c r="C116" s="162">
        <v>19.8</v>
      </c>
      <c r="D116" s="165">
        <v>3.4</v>
      </c>
      <c r="E116" s="168">
        <v>168.75</v>
      </c>
      <c r="F116" s="171">
        <v>1.8</v>
      </c>
      <c r="G116" s="174">
        <v>227.5</v>
      </c>
      <c r="H116" s="177">
        <v>0.6</v>
      </c>
      <c r="I116" s="154">
        <v>125</v>
      </c>
      <c r="J116" s="223"/>
      <c r="K116" s="223"/>
      <c r="L116" s="223"/>
      <c r="M116" s="223"/>
      <c r="N116" s="223"/>
      <c r="O116" s="223"/>
      <c r="P116" s="223"/>
      <c r="Q116" s="223"/>
      <c r="R116" s="223"/>
      <c r="S116" s="223"/>
      <c r="T116" s="223"/>
      <c r="U116" s="223"/>
    </row>
    <row r="117" spans="1:21" x14ac:dyDescent="0.2">
      <c r="A117" s="16" t="s">
        <v>0</v>
      </c>
      <c r="B117" s="88">
        <f t="shared" si="2"/>
        <v>635.81999999999994</v>
      </c>
      <c r="C117" s="162">
        <v>93.94</v>
      </c>
      <c r="D117" s="165">
        <v>3.63</v>
      </c>
      <c r="E117" s="168">
        <v>181.25</v>
      </c>
      <c r="F117" s="171">
        <v>1.81</v>
      </c>
      <c r="G117" s="174">
        <v>235.63</v>
      </c>
      <c r="H117" s="177">
        <v>0.62</v>
      </c>
      <c r="I117" s="154">
        <v>125</v>
      </c>
      <c r="J117" s="223"/>
      <c r="K117" s="223"/>
      <c r="L117" s="223"/>
      <c r="M117" s="223"/>
      <c r="N117" s="223"/>
      <c r="O117" s="223"/>
      <c r="P117" s="223"/>
      <c r="Q117" s="223"/>
      <c r="R117" s="223"/>
      <c r="S117" s="223"/>
      <c r="T117" s="223"/>
      <c r="U117" s="223"/>
    </row>
    <row r="118" spans="1:21" x14ac:dyDescent="0.2">
      <c r="A118" s="16" t="s">
        <v>121</v>
      </c>
      <c r="B118" s="88">
        <f t="shared" si="2"/>
        <v>642.28</v>
      </c>
      <c r="C118" s="162">
        <v>559.78</v>
      </c>
      <c r="D118" s="165">
        <v>0.5</v>
      </c>
      <c r="E118" s="168">
        <v>25</v>
      </c>
      <c r="F118" s="171">
        <v>0.3</v>
      </c>
      <c r="G118" s="174">
        <v>32.5</v>
      </c>
      <c r="H118" s="177">
        <v>0.1</v>
      </c>
      <c r="I118" s="154">
        <v>25</v>
      </c>
      <c r="J118" s="223"/>
      <c r="K118" s="223"/>
      <c r="L118" s="223"/>
      <c r="M118" s="223"/>
      <c r="N118" s="223"/>
      <c r="O118" s="223"/>
      <c r="P118" s="223"/>
      <c r="Q118" s="223"/>
      <c r="R118" s="223"/>
      <c r="S118" s="223"/>
      <c r="T118" s="223"/>
      <c r="U118" s="223"/>
    </row>
    <row r="119" spans="1:21" x14ac:dyDescent="0.2">
      <c r="A119" s="16" t="s">
        <v>5</v>
      </c>
      <c r="B119" s="88">
        <f t="shared" si="2"/>
        <v>758.5</v>
      </c>
      <c r="C119" s="162">
        <v>196</v>
      </c>
      <c r="D119" s="165">
        <v>3.96</v>
      </c>
      <c r="E119" s="168">
        <v>193.75</v>
      </c>
      <c r="F119" s="171">
        <v>1.9</v>
      </c>
      <c r="G119" s="174">
        <v>243.75</v>
      </c>
      <c r="H119" s="177">
        <v>0.6</v>
      </c>
      <c r="I119" s="154">
        <v>125</v>
      </c>
      <c r="J119" s="223"/>
      <c r="K119" s="223"/>
      <c r="L119" s="223"/>
      <c r="M119" s="223"/>
      <c r="N119" s="223"/>
      <c r="O119" s="223"/>
      <c r="P119" s="223"/>
      <c r="Q119" s="223"/>
      <c r="R119" s="223"/>
      <c r="S119" s="223"/>
      <c r="T119" s="223"/>
      <c r="U119" s="223"/>
    </row>
    <row r="120" spans="1:21" x14ac:dyDescent="0.2">
      <c r="A120" s="16" t="s">
        <v>32</v>
      </c>
      <c r="B120" s="88">
        <f t="shared" si="2"/>
        <v>792.75</v>
      </c>
      <c r="C120" s="162">
        <v>154</v>
      </c>
      <c r="D120" s="165">
        <v>4.3</v>
      </c>
      <c r="E120" s="168">
        <v>212.5</v>
      </c>
      <c r="F120" s="171">
        <v>2.1</v>
      </c>
      <c r="G120" s="174">
        <v>276.25</v>
      </c>
      <c r="H120" s="177">
        <v>0.8</v>
      </c>
      <c r="I120" s="154">
        <v>150</v>
      </c>
      <c r="J120" s="223"/>
      <c r="K120" s="223"/>
      <c r="L120" s="223"/>
      <c r="M120" s="223"/>
      <c r="N120" s="223"/>
      <c r="O120" s="223"/>
      <c r="P120" s="223"/>
      <c r="Q120" s="223"/>
      <c r="R120" s="223"/>
      <c r="S120" s="223"/>
      <c r="T120" s="223"/>
      <c r="U120" s="223"/>
    </row>
    <row r="121" spans="1:21" x14ac:dyDescent="0.2">
      <c r="A121" s="16" t="s">
        <v>3</v>
      </c>
      <c r="B121" s="88">
        <f t="shared" si="2"/>
        <v>1202.25</v>
      </c>
      <c r="C121" s="162">
        <v>166</v>
      </c>
      <c r="D121" s="165">
        <v>7.1</v>
      </c>
      <c r="E121" s="168">
        <v>356.25</v>
      </c>
      <c r="F121" s="171">
        <v>3.5</v>
      </c>
      <c r="G121" s="174">
        <v>455</v>
      </c>
      <c r="H121" s="177">
        <v>1.1000000000000001</v>
      </c>
      <c r="I121" s="154">
        <v>225</v>
      </c>
      <c r="J121" s="223"/>
      <c r="K121" s="223"/>
      <c r="L121" s="223"/>
      <c r="M121" s="223"/>
      <c r="N121" s="223"/>
      <c r="O121" s="223"/>
      <c r="P121" s="223"/>
      <c r="Q121" s="223"/>
      <c r="R121" s="223"/>
      <c r="S121" s="223"/>
      <c r="T121" s="223"/>
      <c r="U121" s="223"/>
    </row>
    <row r="122" spans="1:21" x14ac:dyDescent="0.2">
      <c r="A122" s="16" t="s">
        <v>168</v>
      </c>
      <c r="B122" s="88">
        <f t="shared" si="2"/>
        <v>1224.4000000000001</v>
      </c>
      <c r="C122" s="162">
        <v>111.9</v>
      </c>
      <c r="D122" s="165">
        <v>7.5</v>
      </c>
      <c r="E122" s="168">
        <v>375</v>
      </c>
      <c r="F122" s="171">
        <v>3.8</v>
      </c>
      <c r="G122" s="174">
        <v>487.5</v>
      </c>
      <c r="H122" s="177">
        <v>1.3</v>
      </c>
      <c r="I122" s="154">
        <v>250</v>
      </c>
      <c r="J122" s="223"/>
      <c r="K122" s="223"/>
      <c r="L122" s="223"/>
      <c r="M122" s="223"/>
      <c r="N122" s="223"/>
      <c r="O122" s="223"/>
      <c r="P122" s="223"/>
      <c r="Q122" s="223"/>
      <c r="R122" s="223"/>
      <c r="S122" s="223"/>
      <c r="T122" s="223"/>
      <c r="U122" s="223"/>
    </row>
    <row r="123" spans="1:21" x14ac:dyDescent="0.2">
      <c r="A123" s="16" t="s">
        <v>6</v>
      </c>
      <c r="B123" s="88">
        <f t="shared" si="2"/>
        <v>1955</v>
      </c>
      <c r="C123" s="162">
        <v>140</v>
      </c>
      <c r="D123" s="165">
        <v>12.4</v>
      </c>
      <c r="E123" s="168">
        <v>618.75</v>
      </c>
      <c r="F123" s="171">
        <v>6.1</v>
      </c>
      <c r="G123" s="174">
        <v>796.25</v>
      </c>
      <c r="H123" s="177">
        <v>2</v>
      </c>
      <c r="I123" s="154">
        <v>400</v>
      </c>
      <c r="J123" s="223"/>
      <c r="K123" s="223"/>
      <c r="L123" s="223"/>
      <c r="M123" s="223"/>
      <c r="N123" s="223"/>
      <c r="O123" s="223"/>
      <c r="P123" s="223"/>
      <c r="Q123" s="223"/>
      <c r="R123" s="223"/>
      <c r="S123" s="223"/>
      <c r="T123" s="223"/>
      <c r="U123" s="223"/>
    </row>
    <row r="124" spans="1:21" ht="16" thickBot="1" x14ac:dyDescent="0.25">
      <c r="A124" s="49" t="s">
        <v>30</v>
      </c>
      <c r="B124" s="88">
        <f t="shared" si="2"/>
        <v>2282.5</v>
      </c>
      <c r="C124" s="164">
        <v>280</v>
      </c>
      <c r="D124" s="167">
        <v>13.5</v>
      </c>
      <c r="E124" s="170">
        <v>675</v>
      </c>
      <c r="F124" s="173">
        <v>6.8</v>
      </c>
      <c r="G124" s="176">
        <v>877.5</v>
      </c>
      <c r="H124" s="179">
        <v>2.2999999999999998</v>
      </c>
      <c r="I124" s="156">
        <v>450</v>
      </c>
      <c r="J124" s="223"/>
      <c r="K124" s="223"/>
      <c r="L124" s="223"/>
      <c r="M124" s="223"/>
      <c r="N124" s="223"/>
      <c r="O124" s="223"/>
      <c r="P124" s="223"/>
      <c r="Q124" s="223"/>
      <c r="R124" s="223"/>
      <c r="S124" s="223"/>
      <c r="T124" s="223"/>
      <c r="U124" s="223"/>
    </row>
    <row r="125" spans="1:21" ht="16" thickBot="1" x14ac:dyDescent="0.25">
      <c r="A125" s="49" t="s">
        <v>178</v>
      </c>
      <c r="B125" s="200"/>
      <c r="C125" s="201"/>
      <c r="D125" s="202"/>
      <c r="E125" s="203"/>
      <c r="F125" s="204"/>
      <c r="G125" s="205"/>
      <c r="H125" s="206"/>
      <c r="I125" s="207"/>
      <c r="J125" s="223"/>
      <c r="K125" s="223"/>
      <c r="L125" s="223"/>
      <c r="M125" s="223"/>
      <c r="N125" s="223"/>
      <c r="O125" s="223"/>
      <c r="P125" s="223"/>
      <c r="Q125" s="223"/>
      <c r="R125" s="223"/>
      <c r="S125" s="223"/>
      <c r="T125" s="223"/>
      <c r="U125" s="223"/>
    </row>
    <row r="126" spans="1:21" x14ac:dyDescent="0.2">
      <c r="J126" s="223"/>
      <c r="K126" s="223"/>
      <c r="L126" s="223"/>
      <c r="M126" s="223"/>
      <c r="N126" s="223"/>
      <c r="O126" s="223"/>
      <c r="P126" s="223"/>
      <c r="Q126" s="223"/>
      <c r="R126" s="223"/>
      <c r="S126" s="223"/>
      <c r="T126" s="223"/>
      <c r="U126" s="223"/>
    </row>
    <row r="127" spans="1:21" ht="24" x14ac:dyDescent="0.3">
      <c r="A127" s="259" t="s">
        <v>106</v>
      </c>
      <c r="B127" s="260"/>
      <c r="C127" s="260"/>
      <c r="D127" s="260"/>
      <c r="E127" s="260"/>
      <c r="F127" s="260"/>
      <c r="G127" s="260"/>
      <c r="H127" s="260"/>
      <c r="I127" s="260"/>
      <c r="J127" s="223"/>
      <c r="K127" s="223"/>
      <c r="L127" s="223"/>
      <c r="M127" s="223"/>
      <c r="N127" s="223"/>
      <c r="O127" s="223"/>
      <c r="P127" s="223"/>
      <c r="Q127" s="223"/>
      <c r="R127" s="223"/>
      <c r="S127" s="223"/>
      <c r="T127" s="223"/>
      <c r="U127" s="223"/>
    </row>
    <row r="128" spans="1:21" ht="45" customHeight="1" x14ac:dyDescent="0.25">
      <c r="A128" s="255" t="s">
        <v>110</v>
      </c>
      <c r="B128" s="256"/>
      <c r="C128" s="256"/>
      <c r="D128" s="256"/>
      <c r="E128" s="256"/>
      <c r="F128" s="256"/>
      <c r="G128" s="256"/>
      <c r="H128" s="256"/>
      <c r="I128" s="256"/>
      <c r="J128" s="223"/>
      <c r="K128" s="223"/>
      <c r="L128" s="223"/>
      <c r="M128" s="223"/>
      <c r="N128" s="223"/>
      <c r="O128" s="223"/>
      <c r="P128" s="223"/>
      <c r="Q128" s="223"/>
      <c r="R128" s="223"/>
      <c r="S128" s="223"/>
      <c r="T128" s="223"/>
      <c r="U128" s="223"/>
    </row>
    <row r="129" spans="1:21" x14ac:dyDescent="0.2">
      <c r="A129" s="246" t="s">
        <v>172</v>
      </c>
      <c r="B129" s="241"/>
      <c r="C129" s="241"/>
      <c r="D129" s="241"/>
      <c r="E129" s="241"/>
      <c r="F129" s="241"/>
      <c r="G129" s="241"/>
      <c r="H129" s="241"/>
      <c r="I129" s="241"/>
      <c r="J129" s="223"/>
      <c r="K129" s="223"/>
      <c r="L129" s="223"/>
      <c r="M129" s="223"/>
      <c r="N129" s="223"/>
      <c r="O129" s="223"/>
      <c r="P129" s="223"/>
      <c r="Q129" s="223"/>
      <c r="R129" s="223"/>
      <c r="S129" s="223"/>
      <c r="T129" s="223"/>
      <c r="U129" s="223"/>
    </row>
    <row r="130" spans="1:21" ht="119.25" customHeight="1" x14ac:dyDescent="0.2">
      <c r="A130" s="241"/>
      <c r="B130" s="241"/>
      <c r="C130" s="241"/>
      <c r="D130" s="241"/>
      <c r="E130" s="241"/>
      <c r="F130" s="241"/>
      <c r="G130" s="241"/>
      <c r="H130" s="241"/>
      <c r="I130" s="241"/>
      <c r="J130" s="223"/>
      <c r="K130" s="223"/>
      <c r="L130" s="223"/>
      <c r="M130" s="223"/>
      <c r="N130" s="223"/>
      <c r="O130" s="223"/>
      <c r="P130" s="223"/>
      <c r="Q130" s="223"/>
      <c r="R130" s="223"/>
      <c r="S130" s="223"/>
      <c r="T130" s="223"/>
      <c r="U130" s="223"/>
    </row>
    <row r="131" spans="1:21" ht="33" thickBot="1" x14ac:dyDescent="0.25">
      <c r="A131" s="225" t="s">
        <v>105</v>
      </c>
      <c r="B131" s="89" t="s">
        <v>87</v>
      </c>
      <c r="C131" s="139" t="s">
        <v>40</v>
      </c>
      <c r="D131" s="160" t="s">
        <v>81</v>
      </c>
      <c r="E131" s="144" t="s">
        <v>82</v>
      </c>
      <c r="F131" s="161" t="s">
        <v>83</v>
      </c>
      <c r="G131" s="149" t="s">
        <v>84</v>
      </c>
      <c r="H131" s="153" t="s">
        <v>85</v>
      </c>
      <c r="I131" s="157" t="s">
        <v>86</v>
      </c>
      <c r="J131" s="223"/>
      <c r="K131" s="223"/>
      <c r="L131" s="223"/>
      <c r="M131" s="223"/>
      <c r="N131" s="223"/>
      <c r="O131" s="223"/>
      <c r="P131" s="223"/>
      <c r="Q131" s="223"/>
      <c r="R131" s="223"/>
      <c r="S131" s="223"/>
      <c r="T131" s="223"/>
      <c r="U131" s="223"/>
    </row>
    <row r="132" spans="1:21" hidden="1" outlineLevel="1" x14ac:dyDescent="0.2">
      <c r="A132" s="86"/>
      <c r="B132" s="88">
        <f t="shared" ref="B132:B152" si="3">SUM(C132,E132,G132,I132)</f>
        <v>0</v>
      </c>
      <c r="C132" s="163"/>
      <c r="D132" s="166"/>
      <c r="E132" s="169"/>
      <c r="F132" s="172"/>
      <c r="G132" s="175"/>
      <c r="H132" s="178"/>
      <c r="I132" s="155"/>
      <c r="J132" s="223"/>
      <c r="K132" s="223"/>
      <c r="L132" s="223"/>
      <c r="M132" s="223"/>
      <c r="N132" s="223"/>
      <c r="O132" s="223"/>
      <c r="P132" s="223"/>
      <c r="Q132" s="223"/>
      <c r="R132" s="223"/>
      <c r="S132" s="223"/>
      <c r="T132" s="223"/>
      <c r="U132" s="223"/>
    </row>
    <row r="133" spans="1:21" hidden="1" outlineLevel="1" x14ac:dyDescent="0.2">
      <c r="A133" s="87"/>
      <c r="B133" s="88">
        <f t="shared" si="3"/>
        <v>0</v>
      </c>
      <c r="C133" s="162"/>
      <c r="D133" s="165"/>
      <c r="E133" s="168"/>
      <c r="F133" s="171"/>
      <c r="G133" s="174"/>
      <c r="H133" s="177"/>
      <c r="I133" s="154"/>
      <c r="J133" s="223"/>
      <c r="K133" s="223"/>
      <c r="L133" s="223"/>
      <c r="M133" s="223"/>
      <c r="N133" s="223"/>
      <c r="O133" s="223"/>
      <c r="P133" s="223"/>
      <c r="Q133" s="223"/>
      <c r="R133" s="223"/>
      <c r="S133" s="223"/>
      <c r="T133" s="223"/>
      <c r="U133" s="223"/>
    </row>
    <row r="134" spans="1:21" hidden="1" outlineLevel="1" x14ac:dyDescent="0.2">
      <c r="A134" s="191"/>
      <c r="B134" s="158">
        <f t="shared" si="3"/>
        <v>0</v>
      </c>
      <c r="C134" s="164"/>
      <c r="D134" s="167"/>
      <c r="E134" s="170"/>
      <c r="F134" s="173"/>
      <c r="G134" s="176"/>
      <c r="H134" s="179"/>
      <c r="I134" s="156"/>
      <c r="J134" s="223"/>
      <c r="K134" s="223"/>
      <c r="L134" s="223"/>
      <c r="M134" s="223"/>
      <c r="N134" s="223"/>
      <c r="O134" s="223"/>
      <c r="P134" s="223"/>
      <c r="Q134" s="223"/>
      <c r="R134" s="223"/>
      <c r="S134" s="223"/>
      <c r="T134" s="223"/>
      <c r="U134" s="223"/>
    </row>
    <row r="135" spans="1:21" collapsed="1" x14ac:dyDescent="0.2">
      <c r="A135" s="119" t="s">
        <v>120</v>
      </c>
      <c r="B135" s="192">
        <f t="shared" si="3"/>
        <v>250.22</v>
      </c>
      <c r="C135" s="208">
        <v>125.72</v>
      </c>
      <c r="D135" s="209">
        <v>0.9</v>
      </c>
      <c r="E135" s="210">
        <v>36</v>
      </c>
      <c r="F135" s="211">
        <v>0.5</v>
      </c>
      <c r="G135" s="212">
        <v>58.5</v>
      </c>
      <c r="H135" s="213">
        <v>0.2</v>
      </c>
      <c r="I135" s="214">
        <v>30</v>
      </c>
      <c r="J135" s="223"/>
      <c r="K135" s="223"/>
      <c r="L135" s="223"/>
      <c r="M135" s="223"/>
      <c r="N135" s="223"/>
      <c r="O135" s="223"/>
      <c r="P135" s="223"/>
      <c r="Q135" s="223"/>
      <c r="R135" s="223"/>
      <c r="S135" s="223"/>
      <c r="T135" s="223"/>
      <c r="U135" s="223"/>
    </row>
    <row r="136" spans="1:21" x14ac:dyDescent="0.2">
      <c r="A136" s="16" t="s">
        <v>1</v>
      </c>
      <c r="B136" s="88">
        <f t="shared" si="3"/>
        <v>323.58000000000004</v>
      </c>
      <c r="C136" s="162">
        <v>167.58</v>
      </c>
      <c r="D136" s="165">
        <v>1.2</v>
      </c>
      <c r="E136" s="168">
        <v>48</v>
      </c>
      <c r="F136" s="171">
        <v>0.6</v>
      </c>
      <c r="G136" s="174">
        <v>78</v>
      </c>
      <c r="H136" s="177">
        <v>0.15</v>
      </c>
      <c r="I136" s="154">
        <v>30</v>
      </c>
      <c r="J136" s="223"/>
      <c r="K136" s="223"/>
      <c r="L136" s="223"/>
      <c r="M136" s="223"/>
      <c r="N136" s="223"/>
      <c r="O136" s="223"/>
      <c r="P136" s="223"/>
      <c r="Q136" s="223"/>
      <c r="R136" s="223"/>
      <c r="S136" s="223"/>
      <c r="T136" s="223"/>
      <c r="U136" s="223"/>
    </row>
    <row r="137" spans="1:21" x14ac:dyDescent="0.2">
      <c r="A137" s="16" t="s">
        <v>57</v>
      </c>
      <c r="B137" s="88">
        <f t="shared" si="3"/>
        <v>388.72</v>
      </c>
      <c r="C137" s="162">
        <v>232.72</v>
      </c>
      <c r="D137" s="165">
        <v>1.2</v>
      </c>
      <c r="E137" s="168">
        <v>48</v>
      </c>
      <c r="F137" s="171">
        <v>0.6</v>
      </c>
      <c r="G137" s="174">
        <v>78</v>
      </c>
      <c r="H137" s="177">
        <v>0.2</v>
      </c>
      <c r="I137" s="154">
        <v>30</v>
      </c>
      <c r="J137" s="223"/>
      <c r="K137" s="223"/>
      <c r="L137" s="223"/>
      <c r="M137" s="223"/>
      <c r="N137" s="223"/>
      <c r="O137" s="223"/>
      <c r="P137" s="223"/>
      <c r="Q137" s="223"/>
      <c r="R137" s="223"/>
      <c r="S137" s="223"/>
      <c r="T137" s="223"/>
      <c r="U137" s="223"/>
    </row>
    <row r="138" spans="1:21" x14ac:dyDescent="0.2">
      <c r="A138" s="16" t="s">
        <v>167</v>
      </c>
      <c r="B138" s="88">
        <f t="shared" si="3"/>
        <v>617.97</v>
      </c>
      <c r="C138" s="162">
        <v>32.97</v>
      </c>
      <c r="D138" s="165">
        <v>4.0999999999999996</v>
      </c>
      <c r="E138" s="168">
        <v>162</v>
      </c>
      <c r="F138" s="171">
        <v>2.1</v>
      </c>
      <c r="G138" s="174">
        <v>273</v>
      </c>
      <c r="H138" s="177">
        <v>0.8</v>
      </c>
      <c r="I138" s="154">
        <v>150</v>
      </c>
      <c r="J138" s="223"/>
      <c r="K138" s="223"/>
      <c r="L138" s="223"/>
      <c r="M138" s="223"/>
      <c r="N138" s="223"/>
      <c r="O138" s="223"/>
      <c r="P138" s="223"/>
      <c r="Q138" s="223"/>
      <c r="R138" s="223"/>
      <c r="S138" s="223"/>
      <c r="T138" s="223"/>
      <c r="U138" s="223"/>
    </row>
    <row r="139" spans="1:21" x14ac:dyDescent="0.2">
      <c r="A139" s="16" t="s">
        <v>35</v>
      </c>
      <c r="B139" s="88">
        <f t="shared" si="3"/>
        <v>642.29999999999995</v>
      </c>
      <c r="C139" s="162">
        <v>19.8</v>
      </c>
      <c r="D139" s="165">
        <v>4.5</v>
      </c>
      <c r="E139" s="168">
        <v>180</v>
      </c>
      <c r="F139" s="171">
        <v>2.2999999999999998</v>
      </c>
      <c r="G139" s="174">
        <v>292.5</v>
      </c>
      <c r="H139" s="177">
        <v>0.8</v>
      </c>
      <c r="I139" s="154">
        <v>150</v>
      </c>
      <c r="J139" s="223"/>
      <c r="K139" s="223"/>
      <c r="L139" s="223"/>
      <c r="M139" s="223"/>
      <c r="N139" s="223"/>
      <c r="O139" s="223"/>
      <c r="P139" s="223"/>
      <c r="Q139" s="223"/>
      <c r="R139" s="223"/>
      <c r="S139" s="223"/>
      <c r="T139" s="223"/>
      <c r="U139" s="223"/>
    </row>
    <row r="140" spans="1:21" x14ac:dyDescent="0.2">
      <c r="A140" s="16" t="s">
        <v>33</v>
      </c>
      <c r="B140" s="88">
        <f t="shared" si="3"/>
        <v>724.5</v>
      </c>
      <c r="C140" s="162">
        <v>96</v>
      </c>
      <c r="D140" s="165">
        <v>4.7</v>
      </c>
      <c r="E140" s="168">
        <v>186</v>
      </c>
      <c r="F140" s="171">
        <v>2.2999999999999998</v>
      </c>
      <c r="G140" s="174">
        <v>292.5</v>
      </c>
      <c r="H140" s="177">
        <v>0.8</v>
      </c>
      <c r="I140" s="154">
        <v>150</v>
      </c>
      <c r="J140" s="223"/>
      <c r="K140" s="223"/>
      <c r="L140" s="223"/>
      <c r="M140" s="223"/>
      <c r="N140" s="223"/>
      <c r="O140" s="223"/>
      <c r="P140" s="223"/>
      <c r="Q140" s="223"/>
      <c r="R140" s="223"/>
      <c r="S140" s="223"/>
      <c r="T140" s="223"/>
      <c r="U140" s="223"/>
    </row>
    <row r="141" spans="1:21" x14ac:dyDescent="0.2">
      <c r="A141" s="16" t="s">
        <v>204</v>
      </c>
      <c r="B141" s="88">
        <f t="shared" si="3"/>
        <v>769.4</v>
      </c>
      <c r="C141" s="162">
        <v>115.4</v>
      </c>
      <c r="D141" s="165">
        <v>4.8</v>
      </c>
      <c r="E141" s="168">
        <v>192</v>
      </c>
      <c r="F141" s="171">
        <v>2.4</v>
      </c>
      <c r="G141" s="174">
        <v>312</v>
      </c>
      <c r="H141" s="177">
        <v>0.8</v>
      </c>
      <c r="I141" s="154">
        <v>150</v>
      </c>
      <c r="J141" s="223"/>
      <c r="K141" s="223"/>
      <c r="L141" s="223"/>
      <c r="M141" s="223"/>
      <c r="N141" s="223"/>
      <c r="O141" s="223"/>
      <c r="P141" s="223"/>
      <c r="Q141" s="223"/>
      <c r="R141" s="223"/>
      <c r="S141" s="223"/>
      <c r="T141" s="223"/>
      <c r="U141" s="223"/>
    </row>
    <row r="142" spans="1:21" x14ac:dyDescent="0.2">
      <c r="A142" s="16" t="s">
        <v>102</v>
      </c>
      <c r="B142" s="88">
        <f t="shared" si="3"/>
        <v>844.72</v>
      </c>
      <c r="C142" s="162">
        <v>91.72</v>
      </c>
      <c r="D142" s="165">
        <v>5.6</v>
      </c>
      <c r="E142" s="168">
        <v>222</v>
      </c>
      <c r="F142" s="171">
        <v>2.7</v>
      </c>
      <c r="G142" s="174">
        <v>351</v>
      </c>
      <c r="H142" s="177">
        <v>0.9</v>
      </c>
      <c r="I142" s="154">
        <v>180</v>
      </c>
      <c r="J142" s="223"/>
      <c r="K142" s="223"/>
      <c r="L142" s="223"/>
      <c r="M142" s="223"/>
      <c r="N142" s="223"/>
      <c r="O142" s="223"/>
      <c r="P142" s="223"/>
      <c r="Q142" s="223"/>
      <c r="R142" s="223"/>
      <c r="S142" s="223"/>
      <c r="T142" s="223"/>
      <c r="U142" s="223"/>
    </row>
    <row r="143" spans="1:21" x14ac:dyDescent="0.2">
      <c r="A143" s="16" t="s">
        <v>4</v>
      </c>
      <c r="B143" s="88">
        <f t="shared" si="3"/>
        <v>993.5</v>
      </c>
      <c r="C143" s="162">
        <v>35</v>
      </c>
      <c r="D143" s="165">
        <v>6.8</v>
      </c>
      <c r="E143" s="168">
        <v>270</v>
      </c>
      <c r="F143" s="171">
        <v>3.5</v>
      </c>
      <c r="G143" s="174">
        <v>448.5</v>
      </c>
      <c r="H143" s="177">
        <v>1.2</v>
      </c>
      <c r="I143" s="154">
        <v>240</v>
      </c>
      <c r="J143" s="223"/>
      <c r="K143" s="223"/>
      <c r="L143" s="223"/>
      <c r="M143" s="223"/>
      <c r="N143" s="223"/>
      <c r="O143" s="223"/>
      <c r="P143" s="223"/>
      <c r="Q143" s="223"/>
      <c r="R143" s="223"/>
      <c r="S143" s="223"/>
      <c r="T143" s="223"/>
      <c r="U143" s="223"/>
    </row>
    <row r="144" spans="1:21" x14ac:dyDescent="0.2">
      <c r="A144" s="16" t="s">
        <v>2</v>
      </c>
      <c r="B144" s="88">
        <f t="shared" si="3"/>
        <v>1029</v>
      </c>
      <c r="C144" s="162">
        <v>27</v>
      </c>
      <c r="D144" s="165">
        <v>7.35</v>
      </c>
      <c r="E144" s="168">
        <v>294</v>
      </c>
      <c r="F144" s="171">
        <v>3.6</v>
      </c>
      <c r="G144" s="174">
        <v>468</v>
      </c>
      <c r="H144" s="177">
        <v>1.2</v>
      </c>
      <c r="I144" s="154">
        <v>240</v>
      </c>
      <c r="J144" s="223"/>
      <c r="K144" s="223"/>
      <c r="L144" s="223"/>
      <c r="M144" s="223"/>
      <c r="N144" s="223"/>
      <c r="O144" s="223"/>
      <c r="P144" s="223"/>
      <c r="Q144" s="223"/>
      <c r="R144" s="223"/>
      <c r="S144" s="223"/>
      <c r="T144" s="223"/>
      <c r="U144" s="223"/>
    </row>
    <row r="145" spans="1:21" x14ac:dyDescent="0.2">
      <c r="A145" s="16" t="s">
        <v>116</v>
      </c>
      <c r="B145" s="88">
        <f t="shared" si="3"/>
        <v>1338.28</v>
      </c>
      <c r="C145" s="162">
        <v>559.78</v>
      </c>
      <c r="D145" s="165">
        <v>5.7</v>
      </c>
      <c r="E145" s="168">
        <v>228</v>
      </c>
      <c r="F145" s="171">
        <v>2.9</v>
      </c>
      <c r="G145" s="174">
        <v>370.5</v>
      </c>
      <c r="H145" s="177">
        <v>0.9</v>
      </c>
      <c r="I145" s="154">
        <v>180</v>
      </c>
      <c r="J145" s="223"/>
      <c r="K145" s="223"/>
      <c r="L145" s="223"/>
      <c r="M145" s="223"/>
      <c r="N145" s="223"/>
      <c r="O145" s="223"/>
      <c r="P145" s="223"/>
      <c r="Q145" s="223"/>
      <c r="R145" s="223"/>
      <c r="S145" s="223"/>
      <c r="T145" s="223"/>
      <c r="U145" s="223"/>
    </row>
    <row r="146" spans="1:21" x14ac:dyDescent="0.2">
      <c r="A146" s="16" t="s">
        <v>0</v>
      </c>
      <c r="B146" s="88">
        <f t="shared" si="3"/>
        <v>1457.44</v>
      </c>
      <c r="C146" s="162">
        <v>93.94</v>
      </c>
      <c r="D146" s="165">
        <v>9.75</v>
      </c>
      <c r="E146" s="168">
        <v>390</v>
      </c>
      <c r="F146" s="171">
        <v>4.95</v>
      </c>
      <c r="G146" s="174">
        <v>643.5</v>
      </c>
      <c r="H146" s="177">
        <v>1.65</v>
      </c>
      <c r="I146" s="154">
        <v>330</v>
      </c>
      <c r="J146" s="223"/>
      <c r="K146" s="223"/>
      <c r="L146" s="223"/>
      <c r="M146" s="223"/>
      <c r="N146" s="223"/>
      <c r="O146" s="223"/>
      <c r="P146" s="223"/>
      <c r="Q146" s="223"/>
      <c r="R146" s="223"/>
      <c r="S146" s="223"/>
      <c r="T146" s="223"/>
      <c r="U146" s="223"/>
    </row>
    <row r="147" spans="1:21" x14ac:dyDescent="0.2">
      <c r="A147" s="16" t="s">
        <v>98</v>
      </c>
      <c r="B147" s="88">
        <f t="shared" si="3"/>
        <v>1478.5</v>
      </c>
      <c r="C147" s="162">
        <v>196</v>
      </c>
      <c r="D147" s="165">
        <v>9.5</v>
      </c>
      <c r="E147" s="168">
        <v>378</v>
      </c>
      <c r="F147" s="171">
        <v>4.7</v>
      </c>
      <c r="G147" s="174">
        <v>604.5</v>
      </c>
      <c r="H147" s="177">
        <v>1.5</v>
      </c>
      <c r="I147" s="154">
        <v>300</v>
      </c>
      <c r="J147" s="223"/>
      <c r="K147" s="223"/>
      <c r="L147" s="223"/>
      <c r="M147" s="223"/>
      <c r="N147" s="223"/>
      <c r="O147" s="223"/>
      <c r="P147" s="223"/>
      <c r="Q147" s="223"/>
      <c r="R147" s="223"/>
      <c r="S147" s="223"/>
      <c r="T147" s="223"/>
      <c r="U147" s="223"/>
    </row>
    <row r="148" spans="1:21" x14ac:dyDescent="0.2">
      <c r="A148" s="16" t="s">
        <v>32</v>
      </c>
      <c r="B148" s="88">
        <f t="shared" si="3"/>
        <v>1529.5</v>
      </c>
      <c r="C148" s="162">
        <v>154</v>
      </c>
      <c r="D148" s="165">
        <v>10.1</v>
      </c>
      <c r="E148" s="168">
        <v>402</v>
      </c>
      <c r="F148" s="171">
        <v>5</v>
      </c>
      <c r="G148" s="174">
        <v>643.5</v>
      </c>
      <c r="H148" s="177">
        <v>1.7</v>
      </c>
      <c r="I148" s="154">
        <v>330</v>
      </c>
      <c r="J148" s="223"/>
      <c r="K148" s="223"/>
      <c r="L148" s="223"/>
      <c r="M148" s="223"/>
      <c r="N148" s="223"/>
      <c r="O148" s="223"/>
      <c r="P148" s="223"/>
      <c r="Q148" s="223"/>
      <c r="R148" s="223"/>
      <c r="S148" s="223"/>
      <c r="T148" s="223"/>
      <c r="U148" s="223"/>
    </row>
    <row r="149" spans="1:21" x14ac:dyDescent="0.2">
      <c r="A149" s="16" t="s">
        <v>170</v>
      </c>
      <c r="B149" s="88">
        <f t="shared" si="3"/>
        <v>2267.9</v>
      </c>
      <c r="C149" s="162">
        <v>119.9</v>
      </c>
      <c r="D149" s="165">
        <v>15.6</v>
      </c>
      <c r="E149" s="168">
        <v>624</v>
      </c>
      <c r="F149" s="171">
        <v>7.8</v>
      </c>
      <c r="G149" s="174">
        <v>1014</v>
      </c>
      <c r="H149" s="177">
        <v>2.6</v>
      </c>
      <c r="I149" s="154">
        <v>510</v>
      </c>
      <c r="J149" s="223"/>
      <c r="K149" s="223"/>
      <c r="L149" s="223"/>
      <c r="M149" s="223"/>
      <c r="N149" s="223"/>
      <c r="O149" s="223"/>
      <c r="P149" s="223"/>
      <c r="Q149" s="223"/>
      <c r="R149" s="223"/>
      <c r="S149" s="223"/>
      <c r="T149" s="223"/>
      <c r="U149" s="223"/>
    </row>
    <row r="150" spans="1:21" x14ac:dyDescent="0.2">
      <c r="A150" s="16" t="s">
        <v>90</v>
      </c>
      <c r="B150" s="88">
        <f t="shared" si="3"/>
        <v>2771.5</v>
      </c>
      <c r="C150" s="162">
        <v>166</v>
      </c>
      <c r="D150" s="165">
        <v>18.8</v>
      </c>
      <c r="E150" s="168">
        <v>750</v>
      </c>
      <c r="F150" s="171">
        <v>9.8000000000000007</v>
      </c>
      <c r="G150" s="174">
        <v>1225.5</v>
      </c>
      <c r="H150" s="177">
        <v>3.2</v>
      </c>
      <c r="I150" s="154">
        <v>630</v>
      </c>
      <c r="J150" s="223"/>
      <c r="K150" s="223"/>
      <c r="L150" s="223"/>
      <c r="M150" s="223"/>
      <c r="N150" s="223"/>
      <c r="O150" s="223"/>
      <c r="P150" s="223"/>
      <c r="Q150" s="223"/>
      <c r="R150" s="223"/>
      <c r="S150" s="223"/>
      <c r="T150" s="223"/>
      <c r="U150" s="223"/>
    </row>
    <row r="151" spans="1:21" x14ac:dyDescent="0.2">
      <c r="A151" s="16" t="s">
        <v>91</v>
      </c>
      <c r="B151" s="88">
        <f t="shared" si="3"/>
        <v>4248.5</v>
      </c>
      <c r="C151" s="162">
        <v>140</v>
      </c>
      <c r="D151" s="165">
        <v>29.7</v>
      </c>
      <c r="E151" s="168">
        <v>1188</v>
      </c>
      <c r="F151" s="171">
        <v>14.9</v>
      </c>
      <c r="G151" s="174">
        <v>1930.5</v>
      </c>
      <c r="H151" s="177">
        <v>5</v>
      </c>
      <c r="I151" s="154">
        <v>990</v>
      </c>
      <c r="J151" s="223"/>
      <c r="K151" s="223"/>
      <c r="L151" s="223"/>
      <c r="M151" s="223"/>
      <c r="N151" s="223"/>
      <c r="O151" s="223"/>
      <c r="P151" s="223"/>
      <c r="Q151" s="223"/>
      <c r="R151" s="223"/>
      <c r="S151" s="223"/>
      <c r="T151" s="223"/>
      <c r="U151" s="223"/>
    </row>
    <row r="152" spans="1:21" ht="16" thickBot="1" x14ac:dyDescent="0.25">
      <c r="A152" s="49" t="s">
        <v>97</v>
      </c>
      <c r="B152" s="88">
        <f t="shared" si="3"/>
        <v>4420</v>
      </c>
      <c r="C152" s="164">
        <v>280</v>
      </c>
      <c r="D152" s="167">
        <v>30</v>
      </c>
      <c r="E152" s="170">
        <v>1200</v>
      </c>
      <c r="F152" s="173">
        <v>15</v>
      </c>
      <c r="G152" s="176">
        <v>1950</v>
      </c>
      <c r="H152" s="179">
        <v>5</v>
      </c>
      <c r="I152" s="156">
        <v>990</v>
      </c>
      <c r="J152" s="223"/>
      <c r="K152" s="223"/>
      <c r="L152" s="223"/>
      <c r="M152" s="223"/>
      <c r="N152" s="223"/>
      <c r="O152" s="223"/>
      <c r="P152" s="223"/>
      <c r="Q152" s="223"/>
      <c r="R152" s="223"/>
      <c r="S152" s="223"/>
      <c r="T152" s="223"/>
      <c r="U152" s="223"/>
    </row>
    <row r="153" spans="1:21" ht="16" thickBot="1" x14ac:dyDescent="0.25">
      <c r="A153" s="49" t="s">
        <v>178</v>
      </c>
      <c r="B153" s="200"/>
      <c r="C153" s="201"/>
      <c r="D153" s="202"/>
      <c r="E153" s="203"/>
      <c r="F153" s="204"/>
      <c r="G153" s="205"/>
      <c r="H153" s="206"/>
      <c r="I153" s="207"/>
      <c r="J153" s="223"/>
      <c r="K153" s="223"/>
      <c r="L153" s="223"/>
      <c r="M153" s="223"/>
      <c r="N153" s="223"/>
      <c r="O153" s="223"/>
      <c r="P153" s="223"/>
      <c r="Q153" s="223"/>
      <c r="R153" s="223"/>
      <c r="S153" s="223"/>
      <c r="T153" s="223"/>
      <c r="U153" s="223"/>
    </row>
    <row r="154" spans="1:21" x14ac:dyDescent="0.2">
      <c r="J154" s="223"/>
      <c r="K154" s="223"/>
      <c r="L154" s="223"/>
      <c r="M154" s="223"/>
      <c r="N154" s="223"/>
      <c r="O154" s="223"/>
      <c r="P154" s="223"/>
      <c r="Q154" s="223"/>
      <c r="R154" s="223"/>
      <c r="S154" s="223"/>
      <c r="T154" s="223"/>
      <c r="U154" s="223"/>
    </row>
    <row r="155" spans="1:21" ht="47.25" customHeight="1" x14ac:dyDescent="0.3">
      <c r="A155" s="257" t="s">
        <v>109</v>
      </c>
      <c r="B155" s="258"/>
      <c r="C155" s="258"/>
      <c r="D155" s="258"/>
      <c r="E155" s="258"/>
      <c r="F155" s="258"/>
      <c r="G155" s="258"/>
      <c r="H155" s="258"/>
      <c r="I155" s="258"/>
      <c r="J155" s="223"/>
      <c r="K155" s="223"/>
      <c r="L155" s="223"/>
      <c r="M155" s="223"/>
      <c r="N155" s="223"/>
      <c r="O155" s="223"/>
      <c r="P155" s="223"/>
      <c r="Q155" s="223"/>
      <c r="R155" s="223"/>
      <c r="S155" s="223"/>
      <c r="T155" s="223"/>
      <c r="U155" s="223"/>
    </row>
    <row r="156" spans="1:21" x14ac:dyDescent="0.2">
      <c r="A156" s="261" t="s">
        <v>177</v>
      </c>
      <c r="B156" s="261"/>
      <c r="C156" s="261"/>
      <c r="D156" s="261"/>
      <c r="E156" s="261"/>
      <c r="F156" s="261"/>
      <c r="G156" s="261"/>
      <c r="H156" s="261"/>
      <c r="I156" s="261"/>
      <c r="J156" s="223"/>
      <c r="K156" s="223"/>
      <c r="L156" s="223"/>
      <c r="M156" s="223"/>
      <c r="N156" s="223"/>
      <c r="O156" s="223"/>
      <c r="P156" s="223"/>
      <c r="Q156" s="223"/>
      <c r="R156" s="223"/>
      <c r="S156" s="223"/>
      <c r="T156" s="223"/>
      <c r="U156" s="223"/>
    </row>
    <row r="157" spans="1:21" ht="208.5" customHeight="1" thickBot="1" x14ac:dyDescent="0.25">
      <c r="A157" s="262"/>
      <c r="B157" s="262"/>
      <c r="C157" s="262"/>
      <c r="D157" s="262"/>
      <c r="E157" s="262"/>
      <c r="F157" s="262"/>
      <c r="G157" s="262"/>
      <c r="H157" s="262"/>
      <c r="I157" s="262"/>
      <c r="J157" s="223"/>
      <c r="K157" s="223"/>
      <c r="L157" s="223"/>
      <c r="M157" s="223"/>
      <c r="N157" s="223"/>
      <c r="O157" s="223"/>
      <c r="P157" s="223"/>
      <c r="Q157" s="223"/>
      <c r="R157" s="223"/>
      <c r="S157" s="223"/>
      <c r="T157" s="223"/>
      <c r="U157" s="223"/>
    </row>
    <row r="158" spans="1:21" ht="9" customHeight="1" x14ac:dyDescent="0.2">
      <c r="A158" s="85"/>
      <c r="B158" s="85"/>
      <c r="C158" s="85"/>
      <c r="D158" s="85"/>
      <c r="E158" s="85"/>
      <c r="F158" s="85"/>
      <c r="G158" s="85"/>
      <c r="H158" s="85"/>
      <c r="I158" s="85"/>
      <c r="J158" s="223"/>
      <c r="K158" s="223"/>
      <c r="L158" s="223"/>
      <c r="M158" s="223"/>
      <c r="N158" s="223"/>
      <c r="O158" s="223"/>
      <c r="P158" s="223"/>
      <c r="Q158" s="223"/>
      <c r="R158" s="223"/>
      <c r="S158" s="223"/>
      <c r="T158" s="223"/>
      <c r="U158" s="223"/>
    </row>
    <row r="159" spans="1:21" ht="39.75" customHeight="1" x14ac:dyDescent="0.25">
      <c r="A159" s="255" t="s">
        <v>112</v>
      </c>
      <c r="B159" s="256"/>
      <c r="C159" s="256"/>
      <c r="D159" s="256"/>
      <c r="E159" s="256"/>
      <c r="F159" s="256"/>
      <c r="G159" s="256"/>
      <c r="H159" s="256"/>
      <c r="I159" s="256"/>
      <c r="J159" s="223"/>
      <c r="K159" s="223"/>
      <c r="L159" s="223"/>
      <c r="M159" s="223"/>
      <c r="N159" s="223"/>
      <c r="O159" s="223"/>
      <c r="P159" s="223"/>
      <c r="Q159" s="223"/>
      <c r="R159" s="223"/>
      <c r="S159" s="223"/>
      <c r="T159" s="223"/>
      <c r="U159" s="223"/>
    </row>
    <row r="160" spans="1:21" ht="157.5" customHeight="1" x14ac:dyDescent="0.25">
      <c r="A160" s="246" t="s">
        <v>171</v>
      </c>
      <c r="B160" s="247"/>
      <c r="C160" s="247"/>
      <c r="D160" s="247"/>
      <c r="E160" s="247"/>
      <c r="F160" s="247"/>
      <c r="G160" s="247"/>
      <c r="H160" s="247"/>
      <c r="I160" s="247"/>
      <c r="J160" s="223"/>
      <c r="K160" s="223"/>
      <c r="L160" s="223"/>
      <c r="M160" s="223"/>
      <c r="N160" s="223"/>
      <c r="O160" s="223"/>
      <c r="P160" s="223"/>
      <c r="Q160" s="223"/>
      <c r="R160" s="223"/>
      <c r="S160" s="223"/>
      <c r="T160" s="223"/>
      <c r="U160" s="223"/>
    </row>
    <row r="161" spans="1:21" ht="33" thickBot="1" x14ac:dyDescent="0.25">
      <c r="A161" s="93" t="s">
        <v>108</v>
      </c>
      <c r="B161" s="89" t="s">
        <v>87</v>
      </c>
      <c r="C161" s="184" t="s">
        <v>40</v>
      </c>
      <c r="D161" s="185" t="s">
        <v>81</v>
      </c>
      <c r="E161" s="186" t="s">
        <v>82</v>
      </c>
      <c r="F161" s="187" t="s">
        <v>83</v>
      </c>
      <c r="G161" s="188" t="s">
        <v>84</v>
      </c>
      <c r="H161" s="189" t="s">
        <v>85</v>
      </c>
      <c r="I161" s="190" t="s">
        <v>86</v>
      </c>
      <c r="J161" s="223"/>
      <c r="K161" s="223"/>
      <c r="L161" s="223"/>
      <c r="M161" s="223"/>
      <c r="N161" s="223"/>
      <c r="O161" s="223"/>
      <c r="P161" s="223"/>
      <c r="Q161" s="223"/>
      <c r="R161" s="223"/>
      <c r="S161" s="223"/>
      <c r="T161" s="223"/>
      <c r="U161" s="223"/>
    </row>
    <row r="162" spans="1:21" hidden="1" outlineLevel="1" x14ac:dyDescent="0.2">
      <c r="A162" s="86"/>
      <c r="B162" s="88">
        <f t="shared" ref="B162:B182" si="4">SUM(C162,E162,G162,I162)</f>
        <v>0</v>
      </c>
      <c r="C162" s="53"/>
      <c r="D162" s="72"/>
      <c r="E162" s="56"/>
      <c r="F162" s="75"/>
      <c r="G162" s="59"/>
      <c r="H162" s="78"/>
      <c r="I162" s="62"/>
      <c r="J162" s="223"/>
      <c r="K162" s="223"/>
      <c r="L162" s="223"/>
      <c r="M162" s="223"/>
      <c r="N162" s="223"/>
      <c r="O162" s="223"/>
      <c r="P162" s="223"/>
      <c r="Q162" s="223"/>
      <c r="R162" s="223"/>
      <c r="S162" s="223"/>
      <c r="T162" s="223"/>
      <c r="U162" s="223"/>
    </row>
    <row r="163" spans="1:21" hidden="1" outlineLevel="1" x14ac:dyDescent="0.2">
      <c r="A163" s="87"/>
      <c r="B163" s="88">
        <f t="shared" si="4"/>
        <v>0</v>
      </c>
      <c r="C163" s="53"/>
      <c r="D163" s="73"/>
      <c r="E163" s="57"/>
      <c r="F163" s="76"/>
      <c r="G163" s="60"/>
      <c r="H163" s="79"/>
      <c r="I163" s="66"/>
      <c r="J163" s="223"/>
      <c r="K163" s="223"/>
      <c r="L163" s="223"/>
      <c r="M163" s="223"/>
      <c r="N163" s="223"/>
      <c r="O163" s="223"/>
      <c r="P163" s="223"/>
      <c r="Q163" s="223"/>
      <c r="R163" s="223"/>
      <c r="S163" s="223"/>
      <c r="T163" s="223"/>
      <c r="U163" s="223"/>
    </row>
    <row r="164" spans="1:21" hidden="1" outlineLevel="1" x14ac:dyDescent="0.2">
      <c r="A164" s="191"/>
      <c r="B164" s="158">
        <f t="shared" si="4"/>
        <v>0</v>
      </c>
      <c r="C164" s="135"/>
      <c r="D164" s="180"/>
      <c r="E164" s="143"/>
      <c r="F164" s="181"/>
      <c r="G164" s="148"/>
      <c r="H164" s="182"/>
      <c r="I164" s="183"/>
      <c r="J164" s="223"/>
      <c r="K164" s="223"/>
      <c r="L164" s="223"/>
      <c r="M164" s="223"/>
      <c r="N164" s="223"/>
      <c r="O164" s="223"/>
      <c r="P164" s="223"/>
      <c r="Q164" s="223"/>
      <c r="R164" s="223"/>
      <c r="S164" s="223"/>
      <c r="T164" s="223"/>
      <c r="U164" s="223"/>
    </row>
    <row r="165" spans="1:21" collapsed="1" x14ac:dyDescent="0.2">
      <c r="A165" s="119" t="s">
        <v>57</v>
      </c>
      <c r="B165" s="192">
        <f t="shared" si="4"/>
        <v>437.47</v>
      </c>
      <c r="C165" s="193">
        <v>232.72</v>
      </c>
      <c r="D165" s="194">
        <v>1.6</v>
      </c>
      <c r="E165" s="195">
        <v>78.75</v>
      </c>
      <c r="F165" s="196">
        <v>0.7</v>
      </c>
      <c r="G165" s="197">
        <v>91</v>
      </c>
      <c r="H165" s="198">
        <v>0.2</v>
      </c>
      <c r="I165" s="199">
        <v>35</v>
      </c>
      <c r="J165" s="223"/>
      <c r="K165" s="223"/>
      <c r="L165" s="223"/>
      <c r="M165" s="223"/>
      <c r="N165" s="223"/>
      <c r="O165" s="223"/>
      <c r="P165" s="223"/>
      <c r="Q165" s="223"/>
      <c r="R165" s="223"/>
      <c r="S165" s="223"/>
      <c r="T165" s="223"/>
      <c r="U165" s="223"/>
    </row>
    <row r="166" spans="1:21" x14ac:dyDescent="0.2">
      <c r="A166" s="16" t="s">
        <v>113</v>
      </c>
      <c r="B166" s="88">
        <f t="shared" si="4"/>
        <v>864.22</v>
      </c>
      <c r="C166" s="54">
        <v>125.72</v>
      </c>
      <c r="D166" s="73">
        <v>4.9000000000000004</v>
      </c>
      <c r="E166" s="57">
        <v>245</v>
      </c>
      <c r="F166" s="76">
        <v>2.5</v>
      </c>
      <c r="G166" s="60">
        <v>318.5</v>
      </c>
      <c r="H166" s="79">
        <v>0.9</v>
      </c>
      <c r="I166" s="66">
        <v>175</v>
      </c>
      <c r="J166" s="223"/>
      <c r="K166" s="223"/>
      <c r="L166" s="223"/>
      <c r="M166" s="223"/>
      <c r="N166" s="223"/>
      <c r="O166" s="223"/>
      <c r="P166" s="223"/>
      <c r="Q166" s="223"/>
      <c r="R166" s="223"/>
      <c r="S166" s="223"/>
      <c r="T166" s="223"/>
      <c r="U166" s="223"/>
    </row>
    <row r="167" spans="1:21" x14ac:dyDescent="0.2">
      <c r="A167" s="16" t="s">
        <v>33</v>
      </c>
      <c r="B167" s="88">
        <f t="shared" si="4"/>
        <v>915</v>
      </c>
      <c r="C167" s="54">
        <v>96</v>
      </c>
      <c r="D167" s="73">
        <v>5.6</v>
      </c>
      <c r="E167" s="57">
        <v>280</v>
      </c>
      <c r="F167" s="76">
        <v>2.8</v>
      </c>
      <c r="G167" s="60">
        <v>364</v>
      </c>
      <c r="H167" s="79">
        <v>0.9</v>
      </c>
      <c r="I167" s="66">
        <v>175</v>
      </c>
      <c r="J167" s="223"/>
      <c r="K167" s="223"/>
      <c r="L167" s="223"/>
      <c r="M167" s="223"/>
      <c r="N167" s="223"/>
      <c r="O167" s="223"/>
      <c r="P167" s="223"/>
      <c r="Q167" s="223"/>
      <c r="R167" s="223"/>
      <c r="S167" s="223"/>
      <c r="T167" s="223"/>
      <c r="U167" s="223"/>
    </row>
    <row r="168" spans="1:21" x14ac:dyDescent="0.2">
      <c r="A168" s="16" t="s">
        <v>204</v>
      </c>
      <c r="B168" s="88">
        <f t="shared" si="4"/>
        <v>1058.6500000000001</v>
      </c>
      <c r="C168" s="54">
        <v>115.4</v>
      </c>
      <c r="D168" s="73">
        <v>6.5</v>
      </c>
      <c r="E168" s="57">
        <v>323.75</v>
      </c>
      <c r="F168" s="76">
        <v>3.2</v>
      </c>
      <c r="G168" s="60">
        <v>409.5</v>
      </c>
      <c r="H168" s="79">
        <v>1.1000000000000001</v>
      </c>
      <c r="I168" s="66">
        <v>210</v>
      </c>
      <c r="J168" s="223"/>
      <c r="K168" s="223"/>
      <c r="L168" s="223"/>
      <c r="M168" s="223"/>
      <c r="N168" s="223"/>
      <c r="O168" s="223"/>
      <c r="P168" s="223"/>
      <c r="Q168" s="223"/>
      <c r="R168" s="223"/>
      <c r="S168" s="223"/>
      <c r="T168" s="223"/>
      <c r="U168" s="223"/>
    </row>
    <row r="169" spans="1:21" x14ac:dyDescent="0.2">
      <c r="A169" s="16" t="s">
        <v>167</v>
      </c>
      <c r="B169" s="88">
        <f t="shared" si="4"/>
        <v>1456.34</v>
      </c>
      <c r="C169" s="54">
        <v>23.09</v>
      </c>
      <c r="D169" s="73">
        <v>9.6</v>
      </c>
      <c r="E169" s="57">
        <v>481.25</v>
      </c>
      <c r="F169" s="76">
        <v>4.9000000000000004</v>
      </c>
      <c r="G169" s="60">
        <v>637</v>
      </c>
      <c r="H169" s="79">
        <v>1.6</v>
      </c>
      <c r="I169" s="66">
        <v>315</v>
      </c>
      <c r="J169" s="223"/>
      <c r="K169" s="223"/>
      <c r="L169" s="223"/>
      <c r="M169" s="223"/>
      <c r="N169" s="223"/>
      <c r="O169" s="223"/>
      <c r="P169" s="223"/>
      <c r="Q169" s="223"/>
      <c r="R169" s="223"/>
      <c r="S169" s="223"/>
      <c r="T169" s="223"/>
      <c r="U169" s="223"/>
    </row>
    <row r="170" spans="1:21" x14ac:dyDescent="0.2">
      <c r="A170" s="16" t="s">
        <v>100</v>
      </c>
      <c r="B170" s="88">
        <f t="shared" si="4"/>
        <v>1528.3</v>
      </c>
      <c r="C170" s="54">
        <v>19.8</v>
      </c>
      <c r="D170" s="73">
        <v>10</v>
      </c>
      <c r="E170" s="57">
        <v>498.75</v>
      </c>
      <c r="F170" s="76">
        <v>5.0999999999999996</v>
      </c>
      <c r="G170" s="60">
        <v>659.75</v>
      </c>
      <c r="H170" s="79">
        <v>1.8</v>
      </c>
      <c r="I170" s="66">
        <v>350</v>
      </c>
      <c r="J170" s="223"/>
      <c r="K170" s="223"/>
      <c r="L170" s="223"/>
      <c r="M170" s="223"/>
      <c r="N170" s="223"/>
      <c r="O170" s="223"/>
      <c r="P170" s="223"/>
      <c r="Q170" s="223"/>
      <c r="R170" s="223"/>
      <c r="S170" s="223"/>
      <c r="T170" s="223"/>
      <c r="U170" s="223"/>
    </row>
    <row r="171" spans="1:21" x14ac:dyDescent="0.2">
      <c r="A171" s="16" t="s">
        <v>36</v>
      </c>
      <c r="B171" s="88">
        <f t="shared" si="4"/>
        <v>1804.97</v>
      </c>
      <c r="C171" s="54">
        <v>91.72</v>
      </c>
      <c r="D171" s="73">
        <v>11.6</v>
      </c>
      <c r="E171" s="57">
        <v>577.5</v>
      </c>
      <c r="F171" s="76">
        <v>5.8</v>
      </c>
      <c r="G171" s="60">
        <v>750.75</v>
      </c>
      <c r="H171" s="79">
        <v>1.9</v>
      </c>
      <c r="I171" s="66">
        <v>385</v>
      </c>
      <c r="J171" s="223"/>
      <c r="K171" s="223"/>
      <c r="L171" s="223"/>
      <c r="M171" s="223"/>
      <c r="N171" s="223"/>
      <c r="O171" s="223"/>
      <c r="P171" s="223"/>
      <c r="Q171" s="223"/>
      <c r="R171" s="223"/>
      <c r="S171" s="223"/>
      <c r="T171" s="223"/>
      <c r="U171" s="223"/>
    </row>
    <row r="172" spans="1:21" x14ac:dyDescent="0.2">
      <c r="A172" s="16" t="s">
        <v>1</v>
      </c>
      <c r="B172" s="88">
        <f t="shared" si="4"/>
        <v>2192.33</v>
      </c>
      <c r="C172" s="54">
        <v>167.58</v>
      </c>
      <c r="D172" s="73">
        <v>13.65</v>
      </c>
      <c r="E172" s="57">
        <v>682.5</v>
      </c>
      <c r="F172" s="76">
        <v>6.8250000000000002</v>
      </c>
      <c r="G172" s="60">
        <v>887.25</v>
      </c>
      <c r="H172" s="79">
        <v>2.2999999999999998</v>
      </c>
      <c r="I172" s="66">
        <v>455</v>
      </c>
      <c r="J172" s="223"/>
      <c r="K172" s="223"/>
      <c r="L172" s="223"/>
      <c r="M172" s="223"/>
      <c r="N172" s="223"/>
      <c r="O172" s="223"/>
      <c r="P172" s="223"/>
      <c r="Q172" s="223"/>
      <c r="R172" s="223"/>
      <c r="S172" s="223"/>
      <c r="T172" s="223"/>
      <c r="U172" s="223"/>
    </row>
    <row r="173" spans="1:21" x14ac:dyDescent="0.2">
      <c r="A173" s="16" t="s">
        <v>95</v>
      </c>
      <c r="B173" s="88">
        <f t="shared" si="4"/>
        <v>2371.25</v>
      </c>
      <c r="C173" s="54">
        <v>35</v>
      </c>
      <c r="D173" s="73">
        <v>15.8</v>
      </c>
      <c r="E173" s="57">
        <v>787.5</v>
      </c>
      <c r="F173" s="76">
        <v>7.9</v>
      </c>
      <c r="G173" s="60">
        <v>1023.75</v>
      </c>
      <c r="H173" s="79">
        <v>2.6</v>
      </c>
      <c r="I173" s="66">
        <v>525</v>
      </c>
      <c r="J173" s="223"/>
      <c r="K173" s="223"/>
      <c r="L173" s="223"/>
      <c r="M173" s="223"/>
      <c r="N173" s="223"/>
      <c r="O173" s="223"/>
      <c r="P173" s="223"/>
      <c r="Q173" s="223"/>
      <c r="R173" s="223"/>
      <c r="S173" s="223"/>
      <c r="T173" s="223"/>
      <c r="U173" s="223"/>
    </row>
    <row r="174" spans="1:21" x14ac:dyDescent="0.2">
      <c r="A174" s="16" t="s">
        <v>116</v>
      </c>
      <c r="B174" s="88">
        <f t="shared" si="4"/>
        <v>2553.0299999999997</v>
      </c>
      <c r="C174" s="54">
        <v>559.78</v>
      </c>
      <c r="D174" s="73">
        <v>13.5</v>
      </c>
      <c r="E174" s="57">
        <v>673.75</v>
      </c>
      <c r="F174" s="76">
        <v>6.7</v>
      </c>
      <c r="G174" s="60">
        <v>864.5</v>
      </c>
      <c r="H174" s="79">
        <v>2.2999999999999998</v>
      </c>
      <c r="I174" s="66">
        <v>455</v>
      </c>
      <c r="J174" s="223"/>
      <c r="K174" s="223"/>
      <c r="L174" s="223"/>
      <c r="M174" s="223"/>
      <c r="N174" s="223"/>
      <c r="O174" s="223"/>
      <c r="P174" s="223"/>
      <c r="Q174" s="223"/>
      <c r="R174" s="223"/>
      <c r="S174" s="223"/>
      <c r="T174" s="223"/>
      <c r="U174" s="223"/>
    </row>
    <row r="175" spans="1:21" x14ac:dyDescent="0.2">
      <c r="A175" s="16" t="s">
        <v>93</v>
      </c>
      <c r="B175" s="88">
        <f t="shared" si="4"/>
        <v>2559.25</v>
      </c>
      <c r="C175" s="54">
        <v>27</v>
      </c>
      <c r="D175" s="73">
        <v>17.2</v>
      </c>
      <c r="E175" s="57">
        <v>857.5</v>
      </c>
      <c r="F175" s="76">
        <v>8.6</v>
      </c>
      <c r="G175" s="60">
        <v>1114.75</v>
      </c>
      <c r="H175" s="79">
        <v>2.8</v>
      </c>
      <c r="I175" s="66">
        <v>560</v>
      </c>
      <c r="J175" s="223"/>
      <c r="K175" s="223"/>
      <c r="L175" s="223"/>
      <c r="M175" s="223"/>
      <c r="N175" s="223"/>
      <c r="O175" s="223"/>
      <c r="P175" s="223"/>
      <c r="Q175" s="223"/>
      <c r="R175" s="223"/>
      <c r="S175" s="223"/>
      <c r="T175" s="223"/>
      <c r="U175" s="223"/>
    </row>
    <row r="176" spans="1:21" x14ac:dyDescent="0.2">
      <c r="A176" s="16" t="s">
        <v>92</v>
      </c>
      <c r="B176" s="88">
        <f t="shared" si="4"/>
        <v>3479.44</v>
      </c>
      <c r="C176" s="54">
        <v>93.94</v>
      </c>
      <c r="D176" s="73">
        <v>22.75</v>
      </c>
      <c r="E176" s="57">
        <v>1137.5</v>
      </c>
      <c r="F176" s="76">
        <v>11.38</v>
      </c>
      <c r="G176" s="60">
        <v>1478</v>
      </c>
      <c r="H176" s="79">
        <v>3.9</v>
      </c>
      <c r="I176" s="66">
        <v>770</v>
      </c>
      <c r="J176" s="223"/>
      <c r="K176" s="223"/>
      <c r="L176" s="223"/>
      <c r="M176" s="223"/>
      <c r="N176" s="223"/>
      <c r="O176" s="223"/>
      <c r="P176" s="223"/>
      <c r="Q176" s="223"/>
      <c r="R176" s="223"/>
      <c r="S176" s="223"/>
      <c r="T176" s="223"/>
      <c r="U176" s="223"/>
    </row>
    <row r="177" spans="1:21" x14ac:dyDescent="0.2">
      <c r="A177" s="16" t="s">
        <v>101</v>
      </c>
      <c r="B177" s="88">
        <f t="shared" si="4"/>
        <v>3612</v>
      </c>
      <c r="C177" s="54">
        <v>154</v>
      </c>
      <c r="D177" s="73">
        <v>23.3</v>
      </c>
      <c r="E177" s="57">
        <v>1163.75</v>
      </c>
      <c r="F177" s="76">
        <v>11.7</v>
      </c>
      <c r="G177" s="60">
        <v>1524.25</v>
      </c>
      <c r="H177" s="79">
        <v>3.9</v>
      </c>
      <c r="I177" s="66">
        <v>770</v>
      </c>
      <c r="J177" s="223"/>
      <c r="K177" s="223"/>
      <c r="L177" s="223"/>
      <c r="M177" s="223"/>
      <c r="N177" s="223"/>
      <c r="O177" s="223"/>
      <c r="P177" s="223"/>
      <c r="Q177" s="223"/>
      <c r="R177" s="223"/>
      <c r="S177" s="223"/>
      <c r="T177" s="223"/>
      <c r="U177" s="223"/>
    </row>
    <row r="178" spans="1:21" x14ac:dyDescent="0.2">
      <c r="A178" s="16" t="s">
        <v>99</v>
      </c>
      <c r="B178" s="88">
        <f t="shared" si="4"/>
        <v>3626</v>
      </c>
      <c r="C178" s="54">
        <v>364</v>
      </c>
      <c r="D178" s="73">
        <v>21.9</v>
      </c>
      <c r="E178" s="57">
        <v>1093.75</v>
      </c>
      <c r="F178" s="76">
        <v>11</v>
      </c>
      <c r="G178" s="60">
        <v>1433.25</v>
      </c>
      <c r="H178" s="79">
        <v>3.7</v>
      </c>
      <c r="I178" s="66">
        <v>735</v>
      </c>
      <c r="J178" s="223"/>
      <c r="K178" s="223"/>
      <c r="L178" s="223"/>
      <c r="M178" s="223"/>
      <c r="N178" s="223"/>
      <c r="O178" s="223"/>
      <c r="P178" s="223"/>
      <c r="Q178" s="223"/>
      <c r="R178" s="223"/>
      <c r="S178" s="223"/>
      <c r="T178" s="223"/>
      <c r="U178" s="223"/>
    </row>
    <row r="179" spans="1:21" x14ac:dyDescent="0.2">
      <c r="A179" s="16" t="s">
        <v>170</v>
      </c>
      <c r="B179" s="88">
        <f t="shared" si="4"/>
        <v>5425.34</v>
      </c>
      <c r="C179" s="54">
        <v>23.09</v>
      </c>
      <c r="D179" s="73">
        <v>36.200000000000003</v>
      </c>
      <c r="E179" s="57">
        <v>1811.25</v>
      </c>
      <c r="F179" s="76">
        <v>18.2</v>
      </c>
      <c r="G179" s="60">
        <v>2366</v>
      </c>
      <c r="H179" s="79">
        <v>6.1</v>
      </c>
      <c r="I179" s="66">
        <v>1225</v>
      </c>
      <c r="J179" s="223"/>
      <c r="K179" s="223"/>
      <c r="L179" s="223"/>
      <c r="M179" s="223"/>
      <c r="N179" s="223"/>
      <c r="O179" s="223"/>
      <c r="P179" s="223"/>
      <c r="Q179" s="223"/>
      <c r="R179" s="223"/>
      <c r="S179" s="223"/>
      <c r="T179" s="223"/>
      <c r="U179" s="223"/>
    </row>
    <row r="180" spans="1:21" x14ac:dyDescent="0.2">
      <c r="A180" s="16" t="s">
        <v>94</v>
      </c>
      <c r="B180" s="88">
        <f t="shared" si="4"/>
        <v>6667.25</v>
      </c>
      <c r="C180" s="54">
        <v>166</v>
      </c>
      <c r="D180" s="73">
        <v>43.8</v>
      </c>
      <c r="E180" s="57">
        <v>2187.5</v>
      </c>
      <c r="F180" s="76">
        <v>21.9</v>
      </c>
      <c r="G180" s="60">
        <v>2843.75</v>
      </c>
      <c r="H180" s="79">
        <v>7.4</v>
      </c>
      <c r="I180" s="66">
        <v>1470</v>
      </c>
      <c r="J180" s="223"/>
      <c r="K180" s="223"/>
      <c r="L180" s="223"/>
      <c r="M180" s="223"/>
      <c r="N180" s="223"/>
      <c r="O180" s="223"/>
      <c r="P180" s="223"/>
      <c r="Q180" s="223"/>
      <c r="R180" s="223"/>
      <c r="S180" s="223"/>
      <c r="T180" s="223"/>
      <c r="U180" s="223"/>
    </row>
    <row r="181" spans="1:21" x14ac:dyDescent="0.2">
      <c r="A181" s="16" t="s">
        <v>96</v>
      </c>
      <c r="B181" s="88">
        <f t="shared" si="4"/>
        <v>10419</v>
      </c>
      <c r="C181" s="54">
        <v>140</v>
      </c>
      <c r="D181" s="73">
        <v>69.3</v>
      </c>
      <c r="E181" s="57">
        <v>3465</v>
      </c>
      <c r="F181" s="76">
        <v>34.700000000000003</v>
      </c>
      <c r="G181" s="60">
        <v>4504</v>
      </c>
      <c r="H181" s="79">
        <v>11.6</v>
      </c>
      <c r="I181" s="66">
        <v>2310</v>
      </c>
      <c r="J181" s="223"/>
      <c r="K181" s="223"/>
      <c r="L181" s="223"/>
      <c r="M181" s="223"/>
      <c r="N181" s="223"/>
      <c r="O181" s="223"/>
      <c r="P181" s="223"/>
      <c r="Q181" s="223"/>
      <c r="R181" s="223"/>
      <c r="S181" s="223"/>
      <c r="T181" s="223"/>
      <c r="U181" s="223"/>
    </row>
    <row r="182" spans="1:21" ht="16" thickBot="1" x14ac:dyDescent="0.25">
      <c r="A182" s="49" t="s">
        <v>97</v>
      </c>
      <c r="B182" s="88">
        <f t="shared" si="4"/>
        <v>10675</v>
      </c>
      <c r="C182" s="55">
        <v>280</v>
      </c>
      <c r="D182" s="74">
        <v>70</v>
      </c>
      <c r="E182" s="58">
        <v>3500</v>
      </c>
      <c r="F182" s="77">
        <v>35</v>
      </c>
      <c r="G182" s="61">
        <v>4550</v>
      </c>
      <c r="H182" s="80">
        <v>11.7</v>
      </c>
      <c r="I182" s="67">
        <v>2345</v>
      </c>
      <c r="J182" s="223"/>
      <c r="K182" s="223"/>
      <c r="L182" s="223"/>
      <c r="M182" s="223"/>
      <c r="N182" s="223"/>
      <c r="O182" s="223"/>
      <c r="P182" s="223"/>
      <c r="Q182" s="223"/>
      <c r="R182" s="223"/>
      <c r="S182" s="223"/>
      <c r="T182" s="223"/>
      <c r="U182" s="223"/>
    </row>
    <row r="183" spans="1:21" ht="16" thickBot="1" x14ac:dyDescent="0.25">
      <c r="A183" s="49" t="s">
        <v>178</v>
      </c>
      <c r="B183" s="200"/>
      <c r="C183" s="201"/>
      <c r="D183" s="202"/>
      <c r="E183" s="203"/>
      <c r="F183" s="204"/>
      <c r="G183" s="205"/>
      <c r="H183" s="206"/>
      <c r="I183" s="207"/>
      <c r="J183" s="223"/>
      <c r="K183" s="223"/>
      <c r="L183" s="223"/>
      <c r="M183" s="223"/>
      <c r="N183" s="223"/>
      <c r="O183" s="223"/>
      <c r="P183" s="223"/>
      <c r="Q183" s="223"/>
      <c r="R183" s="223"/>
      <c r="S183" s="223"/>
      <c r="T183" s="223"/>
      <c r="U183" s="223"/>
    </row>
    <row r="184" spans="1:21" x14ac:dyDescent="0.2">
      <c r="J184" s="223"/>
      <c r="K184" s="223"/>
      <c r="L184" s="223"/>
      <c r="M184" s="223"/>
      <c r="N184" s="223"/>
      <c r="O184" s="223"/>
      <c r="P184" s="223"/>
      <c r="Q184" s="223"/>
      <c r="R184" s="223"/>
      <c r="S184" s="223"/>
      <c r="T184" s="223"/>
      <c r="U184" s="223"/>
    </row>
    <row r="185" spans="1:21" x14ac:dyDescent="0.2">
      <c r="J185" s="223"/>
      <c r="K185" s="223"/>
      <c r="L185" s="223"/>
      <c r="M185" s="223"/>
      <c r="N185" s="223"/>
      <c r="O185" s="223"/>
      <c r="P185" s="223"/>
      <c r="Q185" s="223"/>
      <c r="R185" s="223"/>
      <c r="S185" s="223"/>
      <c r="T185" s="223"/>
      <c r="U185" s="223"/>
    </row>
    <row r="186" spans="1:21" x14ac:dyDescent="0.2">
      <c r="J186" s="223"/>
      <c r="K186" s="223"/>
      <c r="L186" s="223"/>
      <c r="M186" s="223"/>
      <c r="N186" s="223"/>
      <c r="O186" s="223"/>
      <c r="P186" s="223"/>
      <c r="Q186" s="223"/>
      <c r="R186" s="223"/>
      <c r="S186" s="223"/>
      <c r="T186" s="223"/>
      <c r="U186" s="223"/>
    </row>
    <row r="187" spans="1:21" x14ac:dyDescent="0.2">
      <c r="J187" s="223"/>
      <c r="K187" s="223"/>
      <c r="L187" s="223"/>
      <c r="M187" s="223"/>
      <c r="N187" s="223"/>
      <c r="O187" s="223"/>
      <c r="P187" s="223"/>
      <c r="Q187" s="223"/>
      <c r="R187" s="223"/>
      <c r="S187" s="223"/>
      <c r="T187" s="223"/>
      <c r="U187" s="223"/>
    </row>
    <row r="188" spans="1:21" x14ac:dyDescent="0.2">
      <c r="J188" s="223"/>
      <c r="K188" s="223"/>
      <c r="L188" s="223"/>
      <c r="M188" s="223"/>
      <c r="N188" s="223"/>
      <c r="O188" s="223"/>
      <c r="P188" s="223"/>
      <c r="Q188" s="223"/>
      <c r="R188" s="223"/>
      <c r="S188" s="223"/>
      <c r="T188" s="223"/>
      <c r="U188" s="223"/>
    </row>
    <row r="189" spans="1:21" x14ac:dyDescent="0.2">
      <c r="J189" s="223"/>
      <c r="K189" s="223"/>
      <c r="L189" s="223"/>
      <c r="M189" s="223"/>
      <c r="N189" s="223"/>
      <c r="O189" s="223"/>
      <c r="P189" s="223"/>
      <c r="Q189" s="223"/>
      <c r="R189" s="223"/>
      <c r="S189" s="223"/>
      <c r="T189" s="223"/>
      <c r="U189" s="223"/>
    </row>
    <row r="190" spans="1:21" x14ac:dyDescent="0.2">
      <c r="J190" s="223"/>
      <c r="K190" s="223"/>
      <c r="L190" s="223"/>
      <c r="M190" s="223"/>
      <c r="N190" s="223"/>
      <c r="O190" s="223"/>
      <c r="P190" s="223"/>
      <c r="Q190" s="223"/>
      <c r="R190" s="223"/>
      <c r="S190" s="223"/>
      <c r="T190" s="223"/>
      <c r="U190" s="223"/>
    </row>
    <row r="191" spans="1:21" x14ac:dyDescent="0.2">
      <c r="J191" s="223"/>
      <c r="K191" s="223"/>
      <c r="L191" s="223"/>
      <c r="M191" s="223"/>
      <c r="N191" s="223"/>
      <c r="O191" s="223"/>
      <c r="P191" s="223"/>
      <c r="Q191" s="223"/>
      <c r="R191" s="223"/>
      <c r="S191" s="223"/>
      <c r="T191" s="223"/>
      <c r="U191" s="223"/>
    </row>
    <row r="192" spans="1:21" x14ac:dyDescent="0.2">
      <c r="J192" s="223"/>
      <c r="K192" s="223"/>
      <c r="L192" s="223"/>
      <c r="M192" s="223"/>
      <c r="N192" s="223"/>
      <c r="O192" s="223"/>
      <c r="P192" s="223"/>
      <c r="Q192" s="223"/>
      <c r="R192" s="223"/>
      <c r="S192" s="223"/>
      <c r="T192" s="223"/>
      <c r="U192" s="223"/>
    </row>
    <row r="193" spans="10:21" x14ac:dyDescent="0.2">
      <c r="J193" s="223"/>
      <c r="K193" s="223"/>
      <c r="L193" s="223"/>
      <c r="M193" s="223"/>
      <c r="N193" s="223"/>
      <c r="O193" s="223"/>
      <c r="P193" s="223"/>
      <c r="Q193" s="223"/>
      <c r="R193" s="223"/>
      <c r="S193" s="223"/>
      <c r="T193" s="223"/>
      <c r="U193" s="223"/>
    </row>
    <row r="194" spans="10:21" x14ac:dyDescent="0.2">
      <c r="J194" s="223"/>
      <c r="K194" s="223"/>
      <c r="L194" s="223"/>
      <c r="M194" s="223"/>
      <c r="N194" s="223"/>
      <c r="O194" s="223"/>
      <c r="P194" s="223"/>
      <c r="Q194" s="223"/>
      <c r="R194" s="223"/>
      <c r="S194" s="223"/>
      <c r="T194" s="223"/>
      <c r="U194" s="223"/>
    </row>
    <row r="195" spans="10:21" x14ac:dyDescent="0.2">
      <c r="J195" s="223"/>
      <c r="K195" s="223"/>
      <c r="L195" s="223"/>
      <c r="M195" s="223"/>
      <c r="N195" s="223"/>
      <c r="O195" s="223"/>
      <c r="P195" s="223"/>
      <c r="Q195" s="223"/>
      <c r="R195" s="223"/>
      <c r="S195" s="223"/>
      <c r="T195" s="223"/>
      <c r="U195" s="223"/>
    </row>
    <row r="196" spans="10:21" x14ac:dyDescent="0.2">
      <c r="J196" s="223"/>
      <c r="K196" s="223"/>
      <c r="L196" s="223"/>
      <c r="M196" s="223"/>
      <c r="N196" s="223"/>
      <c r="O196" s="223"/>
      <c r="P196" s="223"/>
      <c r="Q196" s="223"/>
      <c r="R196" s="223"/>
      <c r="S196" s="223"/>
      <c r="T196" s="223"/>
      <c r="U196" s="223"/>
    </row>
    <row r="197" spans="10:21" x14ac:dyDescent="0.2">
      <c r="J197" s="223"/>
      <c r="K197" s="223"/>
      <c r="L197" s="223"/>
      <c r="M197" s="223"/>
      <c r="N197" s="223"/>
      <c r="O197" s="223"/>
      <c r="P197" s="223"/>
      <c r="Q197" s="223"/>
      <c r="R197" s="223"/>
      <c r="S197" s="223"/>
      <c r="T197" s="223"/>
      <c r="U197" s="223"/>
    </row>
    <row r="198" spans="10:21" x14ac:dyDescent="0.2">
      <c r="J198" s="223"/>
      <c r="K198" s="223"/>
      <c r="L198" s="223"/>
      <c r="M198" s="223"/>
      <c r="N198" s="223"/>
      <c r="O198" s="223"/>
      <c r="P198" s="223"/>
      <c r="Q198" s="223"/>
      <c r="R198" s="223"/>
      <c r="S198" s="223"/>
      <c r="T198" s="223"/>
      <c r="U198" s="223"/>
    </row>
    <row r="199" spans="10:21" x14ac:dyDescent="0.2">
      <c r="J199" s="223"/>
      <c r="K199" s="223"/>
      <c r="L199" s="223"/>
      <c r="M199" s="223"/>
      <c r="N199" s="223"/>
      <c r="O199" s="223"/>
      <c r="P199" s="223"/>
      <c r="Q199" s="223"/>
      <c r="R199" s="223"/>
      <c r="S199" s="223"/>
      <c r="T199" s="223"/>
      <c r="U199" s="223"/>
    </row>
    <row r="200" spans="10:21" x14ac:dyDescent="0.2">
      <c r="J200" s="223"/>
      <c r="K200" s="223"/>
      <c r="L200" s="223"/>
      <c r="M200" s="223"/>
      <c r="N200" s="223"/>
      <c r="O200" s="223"/>
      <c r="P200" s="223"/>
      <c r="Q200" s="223"/>
      <c r="R200" s="223"/>
      <c r="S200" s="223"/>
      <c r="T200" s="223"/>
      <c r="U200" s="223"/>
    </row>
    <row r="201" spans="10:21" x14ac:dyDescent="0.2">
      <c r="J201" s="223"/>
      <c r="K201" s="223"/>
      <c r="L201" s="223"/>
      <c r="M201" s="223"/>
      <c r="N201" s="223"/>
      <c r="O201" s="223"/>
      <c r="P201" s="223"/>
      <c r="Q201" s="223"/>
      <c r="R201" s="223"/>
      <c r="S201" s="223"/>
      <c r="T201" s="223"/>
      <c r="U201" s="223"/>
    </row>
    <row r="202" spans="10:21" x14ac:dyDescent="0.2">
      <c r="J202" s="223"/>
      <c r="K202" s="223"/>
      <c r="L202" s="223"/>
      <c r="M202" s="223"/>
      <c r="N202" s="223"/>
      <c r="O202" s="223"/>
      <c r="P202" s="223"/>
      <c r="Q202" s="223"/>
      <c r="R202" s="223"/>
      <c r="S202" s="223"/>
      <c r="T202" s="223"/>
      <c r="U202" s="223"/>
    </row>
    <row r="203" spans="10:21" x14ac:dyDescent="0.2">
      <c r="J203" s="223"/>
      <c r="K203" s="223"/>
      <c r="L203" s="223"/>
      <c r="M203" s="223"/>
      <c r="N203" s="223"/>
      <c r="O203" s="223"/>
      <c r="P203" s="223"/>
      <c r="Q203" s="223"/>
      <c r="R203" s="223"/>
      <c r="S203" s="223"/>
      <c r="T203" s="223"/>
      <c r="U203" s="223"/>
    </row>
    <row r="204" spans="10:21" x14ac:dyDescent="0.2">
      <c r="J204" s="223"/>
      <c r="K204" s="223"/>
      <c r="L204" s="223"/>
      <c r="M204" s="223"/>
      <c r="N204" s="223"/>
      <c r="O204" s="223"/>
      <c r="P204" s="223"/>
      <c r="Q204" s="223"/>
      <c r="R204" s="223"/>
      <c r="S204" s="223"/>
      <c r="T204" s="223"/>
      <c r="U204" s="223"/>
    </row>
    <row r="205" spans="10:21" x14ac:dyDescent="0.2">
      <c r="J205" s="223"/>
      <c r="K205" s="223"/>
      <c r="L205" s="223"/>
      <c r="M205" s="223"/>
      <c r="N205" s="223"/>
      <c r="O205" s="223"/>
      <c r="P205" s="223"/>
      <c r="Q205" s="223"/>
      <c r="R205" s="223"/>
      <c r="S205" s="223"/>
      <c r="T205" s="223"/>
      <c r="U205" s="223"/>
    </row>
  </sheetData>
  <mergeCells count="40">
    <mergeCell ref="A74:I75"/>
    <mergeCell ref="A102:I102"/>
    <mergeCell ref="A128:I128"/>
    <mergeCell ref="A21:I21"/>
    <mergeCell ref="A23:I23"/>
    <mergeCell ref="A45:I45"/>
    <mergeCell ref="A29:I29"/>
    <mergeCell ref="A40:I40"/>
    <mergeCell ref="A26:I26"/>
    <mergeCell ref="A160:I160"/>
    <mergeCell ref="A2:I2"/>
    <mergeCell ref="A3:I4"/>
    <mergeCell ref="A7:I8"/>
    <mergeCell ref="A6:I6"/>
    <mergeCell ref="A10:I10"/>
    <mergeCell ref="A18:I18"/>
    <mergeCell ref="A20:I20"/>
    <mergeCell ref="A159:I159"/>
    <mergeCell ref="A47:I47"/>
    <mergeCell ref="A100:I100"/>
    <mergeCell ref="A127:I127"/>
    <mergeCell ref="A155:I155"/>
    <mergeCell ref="A129:I130"/>
    <mergeCell ref="A156:I157"/>
    <mergeCell ref="A48:I49"/>
    <mergeCell ref="A27:I27"/>
    <mergeCell ref="A28:I28"/>
    <mergeCell ref="A31:I31"/>
    <mergeCell ref="A33:I33"/>
    <mergeCell ref="A12:I12"/>
    <mergeCell ref="A13:I13"/>
    <mergeCell ref="A15:I15"/>
    <mergeCell ref="A16:I16"/>
    <mergeCell ref="A24:I24"/>
    <mergeCell ref="A42:I42"/>
    <mergeCell ref="A43:I43"/>
    <mergeCell ref="A34:I34"/>
    <mergeCell ref="A35:I35"/>
    <mergeCell ref="A37:I37"/>
    <mergeCell ref="A38:I38"/>
  </mergeCells>
  <phoneticPr fontId="4" type="noConversion"/>
  <pageMargins left="0.7" right="0.7" top="0.75" bottom="0.75" header="0.3" footer="0.3"/>
  <pageSetup paperSize="9" orientation="portrait" horizontalDpi="0" verticalDpi="0" r:id="rId1"/>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3F118-A9D2-4043-8376-41E85DD9108C}">
  <sheetPr>
    <tabColor rgb="FF00B0F0"/>
  </sheetPr>
  <dimension ref="A1:I84"/>
  <sheetViews>
    <sheetView topLeftCell="A58" workbookViewId="0">
      <selection activeCell="A80" sqref="A80"/>
    </sheetView>
  </sheetViews>
  <sheetFormatPr baseColWidth="10" defaultColWidth="8.83203125" defaultRowHeight="15" x14ac:dyDescent="0.2"/>
  <cols>
    <col min="1" max="1" width="45" customWidth="1"/>
    <col min="2" max="2" width="21.5" style="50" customWidth="1"/>
    <col min="3" max="3" width="24.5" style="10" customWidth="1"/>
    <col min="4" max="4" width="20.33203125" style="50" customWidth="1"/>
    <col min="5" max="5" width="27" style="10" customWidth="1"/>
    <col min="6" max="6" width="20.5" style="50" customWidth="1"/>
    <col min="7" max="7" width="20" style="10" customWidth="1"/>
    <col min="8" max="8" width="20.83203125" style="50" customWidth="1"/>
    <col min="9" max="9" width="46.1640625" style="51" customWidth="1"/>
  </cols>
  <sheetData>
    <row r="1" spans="1:9" ht="126" customHeight="1" thickBot="1" x14ac:dyDescent="0.25">
      <c r="A1" s="94" t="s">
        <v>31</v>
      </c>
      <c r="B1" s="95"/>
      <c r="C1" s="96"/>
      <c r="D1" s="95"/>
      <c r="E1" s="96"/>
      <c r="F1" s="95"/>
      <c r="G1" s="96"/>
      <c r="H1" s="95"/>
      <c r="I1" s="97"/>
    </row>
    <row r="2" spans="1:9" ht="51.75" customHeight="1" thickBot="1" x14ac:dyDescent="0.35">
      <c r="A2" s="248" t="s">
        <v>182</v>
      </c>
      <c r="B2" s="249"/>
      <c r="C2" s="249"/>
      <c r="D2" s="249"/>
      <c r="E2" s="249"/>
      <c r="F2" s="249"/>
      <c r="G2" s="249"/>
      <c r="H2" s="249"/>
      <c r="I2" s="250"/>
    </row>
    <row r="3" spans="1:9" x14ac:dyDescent="0.2">
      <c r="A3" s="269" t="s">
        <v>145</v>
      </c>
      <c r="B3" s="273"/>
      <c r="C3" s="273"/>
      <c r="D3" s="273"/>
      <c r="E3" s="273"/>
      <c r="F3" s="273"/>
      <c r="G3" s="273"/>
      <c r="H3" s="273"/>
      <c r="I3" s="274"/>
    </row>
    <row r="4" spans="1:9" x14ac:dyDescent="0.2">
      <c r="A4" s="280"/>
      <c r="B4" s="281"/>
      <c r="C4" s="281"/>
      <c r="D4" s="281"/>
      <c r="E4" s="281"/>
      <c r="F4" s="281"/>
      <c r="G4" s="281"/>
      <c r="H4" s="281"/>
      <c r="I4" s="282"/>
    </row>
    <row r="5" spans="1:9" x14ac:dyDescent="0.2">
      <c r="A5" s="98"/>
      <c r="B5" s="99"/>
      <c r="C5" s="100"/>
      <c r="D5" s="99"/>
      <c r="E5" s="100"/>
      <c r="F5" s="99"/>
      <c r="G5" s="100"/>
      <c r="H5" s="99"/>
      <c r="I5" s="101"/>
    </row>
    <row r="6" spans="1:9" ht="16" x14ac:dyDescent="0.2">
      <c r="A6" s="277" t="s">
        <v>146</v>
      </c>
      <c r="B6" s="278"/>
      <c r="C6" s="278"/>
      <c r="D6" s="278"/>
      <c r="E6" s="278"/>
      <c r="F6" s="278"/>
      <c r="G6" s="278"/>
      <c r="H6" s="278"/>
      <c r="I6" s="279"/>
    </row>
    <row r="7" spans="1:9" x14ac:dyDescent="0.2">
      <c r="A7" s="269" t="s">
        <v>147</v>
      </c>
      <c r="B7" s="273"/>
      <c r="C7" s="273"/>
      <c r="D7" s="273"/>
      <c r="E7" s="273"/>
      <c r="F7" s="273"/>
      <c r="G7" s="273"/>
      <c r="H7" s="273"/>
      <c r="I7" s="274"/>
    </row>
    <row r="8" spans="1:9" ht="30" customHeight="1" x14ac:dyDescent="0.2">
      <c r="A8" s="269"/>
      <c r="B8" s="273"/>
      <c r="C8" s="273"/>
      <c r="D8" s="273"/>
      <c r="E8" s="273"/>
      <c r="F8" s="273"/>
      <c r="G8" s="273"/>
      <c r="H8" s="273"/>
      <c r="I8" s="274"/>
    </row>
    <row r="9" spans="1:9" ht="16" x14ac:dyDescent="0.2">
      <c r="A9" s="103"/>
      <c r="B9" s="104"/>
      <c r="C9" s="105"/>
      <c r="D9" s="104"/>
      <c r="E9" s="105"/>
      <c r="F9" s="104"/>
      <c r="G9" s="105"/>
      <c r="H9" s="104"/>
      <c r="I9" s="106"/>
    </row>
    <row r="10" spans="1:9" ht="16" x14ac:dyDescent="0.2">
      <c r="A10" s="277" t="s">
        <v>148</v>
      </c>
      <c r="B10" s="278"/>
      <c r="C10" s="278"/>
      <c r="D10" s="278"/>
      <c r="E10" s="278"/>
      <c r="F10" s="278"/>
      <c r="G10" s="278"/>
      <c r="H10" s="278"/>
      <c r="I10" s="279"/>
    </row>
    <row r="11" spans="1:9" ht="16" x14ac:dyDescent="0.2">
      <c r="A11" s="103"/>
      <c r="B11" s="104"/>
      <c r="C11" s="105"/>
      <c r="D11" s="104"/>
      <c r="E11" s="105"/>
      <c r="F11" s="104"/>
      <c r="G11" s="105"/>
      <c r="H11" s="104"/>
      <c r="I11" s="106"/>
    </row>
    <row r="12" spans="1:9" ht="16" x14ac:dyDescent="0.2">
      <c r="A12" s="103" t="s">
        <v>149</v>
      </c>
      <c r="B12" s="104"/>
      <c r="C12" s="105"/>
      <c r="D12" s="104"/>
      <c r="E12" s="105"/>
      <c r="F12" s="104"/>
      <c r="G12" s="105"/>
      <c r="H12" s="104"/>
      <c r="I12" s="106"/>
    </row>
    <row r="13" spans="1:9" ht="16" x14ac:dyDescent="0.2">
      <c r="A13" s="103" t="s">
        <v>31</v>
      </c>
      <c r="B13" s="104"/>
      <c r="C13" s="105"/>
      <c r="D13" s="104"/>
      <c r="E13" s="105"/>
      <c r="F13" s="104"/>
      <c r="G13" s="105"/>
      <c r="H13" s="104"/>
      <c r="I13" s="106"/>
    </row>
    <row r="14" spans="1:9" ht="16" x14ac:dyDescent="0.2">
      <c r="A14" s="103" t="s">
        <v>150</v>
      </c>
      <c r="B14" s="104"/>
      <c r="C14" s="105"/>
      <c r="D14" s="104"/>
      <c r="E14" s="105"/>
      <c r="F14" s="104"/>
      <c r="G14" s="105"/>
      <c r="H14" s="104"/>
      <c r="I14" s="106"/>
    </row>
    <row r="15" spans="1:9" ht="16" x14ac:dyDescent="0.2">
      <c r="A15" s="269"/>
      <c r="B15" s="273"/>
      <c r="C15" s="273"/>
      <c r="D15" s="273"/>
      <c r="E15" s="273"/>
      <c r="F15" s="273"/>
      <c r="G15" s="273"/>
      <c r="H15" s="273"/>
      <c r="I15" s="274"/>
    </row>
    <row r="16" spans="1:9" x14ac:dyDescent="0.2">
      <c r="A16" s="269" t="s">
        <v>151</v>
      </c>
      <c r="B16" s="270"/>
      <c r="C16" s="270"/>
      <c r="D16" s="270"/>
      <c r="E16" s="270"/>
      <c r="F16" s="270"/>
      <c r="G16" s="270"/>
      <c r="H16" s="270"/>
      <c r="I16" s="271"/>
    </row>
    <row r="17" spans="1:9" ht="16" x14ac:dyDescent="0.2">
      <c r="A17" s="103"/>
      <c r="B17" s="104"/>
      <c r="C17" s="105"/>
      <c r="D17" s="104"/>
      <c r="E17" s="105"/>
      <c r="F17" s="104"/>
      <c r="G17" s="105"/>
      <c r="H17" s="104"/>
      <c r="I17" s="106"/>
    </row>
    <row r="18" spans="1:9" x14ac:dyDescent="0.2">
      <c r="A18" s="269" t="s">
        <v>156</v>
      </c>
      <c r="B18" s="270"/>
      <c r="C18" s="270"/>
      <c r="D18" s="270"/>
      <c r="E18" s="270"/>
      <c r="F18" s="270"/>
      <c r="G18" s="270"/>
      <c r="H18" s="270"/>
      <c r="I18" s="271"/>
    </row>
    <row r="19" spans="1:9" x14ac:dyDescent="0.2">
      <c r="A19" s="272"/>
      <c r="B19" s="270"/>
      <c r="C19" s="270"/>
      <c r="D19" s="270"/>
      <c r="E19" s="270"/>
      <c r="F19" s="270"/>
      <c r="G19" s="270"/>
      <c r="H19" s="270"/>
      <c r="I19" s="271"/>
    </row>
    <row r="20" spans="1:9" x14ac:dyDescent="0.2">
      <c r="A20" s="272"/>
      <c r="B20" s="270"/>
      <c r="C20" s="270"/>
      <c r="D20" s="270"/>
      <c r="E20" s="270"/>
      <c r="F20" s="270"/>
      <c r="G20" s="270"/>
      <c r="H20" s="270"/>
      <c r="I20" s="271"/>
    </row>
    <row r="21" spans="1:9" ht="16" x14ac:dyDescent="0.2">
      <c r="A21" s="103"/>
      <c r="B21" s="104"/>
      <c r="C21" s="105"/>
      <c r="D21" s="104"/>
      <c r="E21" s="105"/>
      <c r="F21" s="104"/>
      <c r="G21" s="105"/>
      <c r="H21" s="104"/>
      <c r="I21" s="106"/>
    </row>
    <row r="22" spans="1:9" x14ac:dyDescent="0.2">
      <c r="A22" s="269" t="s">
        <v>152</v>
      </c>
      <c r="B22" s="270"/>
      <c r="C22" s="270"/>
      <c r="D22" s="270"/>
      <c r="E22" s="270"/>
      <c r="F22" s="270"/>
      <c r="G22" s="270"/>
      <c r="H22" s="270"/>
      <c r="I22" s="271"/>
    </row>
    <row r="23" spans="1:9" x14ac:dyDescent="0.2">
      <c r="A23" s="272"/>
      <c r="B23" s="270"/>
      <c r="C23" s="270"/>
      <c r="D23" s="270"/>
      <c r="E23" s="270"/>
      <c r="F23" s="270"/>
      <c r="G23" s="270"/>
      <c r="H23" s="270"/>
      <c r="I23" s="271"/>
    </row>
    <row r="24" spans="1:9" x14ac:dyDescent="0.2">
      <c r="A24" s="272"/>
      <c r="B24" s="270"/>
      <c r="C24" s="270"/>
      <c r="D24" s="270"/>
      <c r="E24" s="270"/>
      <c r="F24" s="270"/>
      <c r="G24" s="270"/>
      <c r="H24" s="270"/>
      <c r="I24" s="271"/>
    </row>
    <row r="25" spans="1:9" ht="16" x14ac:dyDescent="0.2">
      <c r="A25" s="103"/>
      <c r="B25" s="104"/>
      <c r="C25" s="105"/>
      <c r="D25" s="104"/>
      <c r="E25" s="105"/>
      <c r="F25" s="104"/>
      <c r="G25" s="105"/>
      <c r="H25" s="104"/>
      <c r="I25" s="106"/>
    </row>
    <row r="26" spans="1:9" ht="16" x14ac:dyDescent="0.2">
      <c r="A26" s="277" t="s">
        <v>153</v>
      </c>
      <c r="B26" s="278"/>
      <c r="C26" s="278"/>
      <c r="D26" s="278"/>
      <c r="E26" s="278"/>
      <c r="F26" s="278"/>
      <c r="G26" s="278"/>
      <c r="H26" s="278"/>
      <c r="I26" s="279"/>
    </row>
    <row r="27" spans="1:9" ht="16" x14ac:dyDescent="0.2">
      <c r="A27" s="110"/>
      <c r="B27" s="111"/>
      <c r="C27" s="111"/>
      <c r="D27" s="111"/>
      <c r="E27" s="111"/>
      <c r="F27" s="111"/>
      <c r="G27" s="111"/>
      <c r="H27" s="111"/>
      <c r="I27" s="112"/>
    </row>
    <row r="28" spans="1:9" ht="16" x14ac:dyDescent="0.2">
      <c r="A28" s="110" t="s">
        <v>154</v>
      </c>
      <c r="B28" s="111"/>
      <c r="C28" s="111"/>
      <c r="D28" s="111"/>
      <c r="E28" s="111"/>
      <c r="F28" s="111"/>
      <c r="G28" s="111"/>
      <c r="H28" s="111"/>
      <c r="I28" s="112"/>
    </row>
    <row r="29" spans="1:9" ht="16" x14ac:dyDescent="0.2">
      <c r="A29" s="103"/>
      <c r="B29" s="104"/>
      <c r="C29" s="105"/>
      <c r="D29" s="104"/>
      <c r="E29" s="105"/>
      <c r="F29" s="104"/>
      <c r="G29" s="105"/>
      <c r="H29" s="104"/>
      <c r="I29" s="106"/>
    </row>
    <row r="30" spans="1:9" x14ac:dyDescent="0.2">
      <c r="A30" s="269" t="s">
        <v>155</v>
      </c>
      <c r="B30" s="273"/>
      <c r="C30" s="273"/>
      <c r="D30" s="273"/>
      <c r="E30" s="273"/>
      <c r="F30" s="273"/>
      <c r="G30" s="273"/>
      <c r="H30" s="273"/>
      <c r="I30" s="274"/>
    </row>
    <row r="31" spans="1:9" x14ac:dyDescent="0.2">
      <c r="A31" s="272"/>
      <c r="B31" s="270"/>
      <c r="C31" s="270"/>
      <c r="D31" s="270"/>
      <c r="E31" s="270"/>
      <c r="F31" s="270"/>
      <c r="G31" s="270"/>
      <c r="H31" s="270"/>
      <c r="I31" s="271"/>
    </row>
    <row r="32" spans="1:9" ht="16" x14ac:dyDescent="0.2">
      <c r="A32" s="103"/>
      <c r="B32" s="104"/>
      <c r="C32" s="105"/>
      <c r="D32" s="104"/>
      <c r="E32" s="105"/>
      <c r="F32" s="104"/>
      <c r="G32" s="105"/>
      <c r="H32" s="104"/>
      <c r="I32" s="106"/>
    </row>
    <row r="33" spans="1:9" ht="16" thickBot="1" x14ac:dyDescent="0.25">
      <c r="A33" s="113"/>
      <c r="B33" s="114"/>
      <c r="C33" s="114"/>
      <c r="D33" s="114"/>
      <c r="E33" s="114"/>
      <c r="F33" s="114"/>
      <c r="G33" s="114"/>
      <c r="H33" s="114"/>
      <c r="I33" s="115"/>
    </row>
    <row r="34" spans="1:9" ht="25" x14ac:dyDescent="0.3">
      <c r="A34" s="264" t="s">
        <v>157</v>
      </c>
      <c r="B34" s="265"/>
      <c r="C34" s="265"/>
      <c r="D34" s="265"/>
      <c r="E34" s="265"/>
      <c r="F34" s="265"/>
      <c r="G34" s="265"/>
      <c r="H34" s="265"/>
      <c r="I34" s="265"/>
    </row>
    <row r="35" spans="1:9" x14ac:dyDescent="0.2">
      <c r="A35" s="102"/>
      <c r="B35" s="102"/>
      <c r="C35" s="102"/>
      <c r="D35" s="102"/>
      <c r="E35" s="102"/>
      <c r="F35" s="102"/>
      <c r="G35" s="102"/>
      <c r="H35" s="102"/>
      <c r="I35" s="102"/>
    </row>
    <row r="36" spans="1:9" ht="36" customHeight="1" x14ac:dyDescent="0.3">
      <c r="A36" s="259" t="s">
        <v>158</v>
      </c>
      <c r="B36" s="260"/>
      <c r="C36" s="260"/>
      <c r="D36" s="260"/>
      <c r="E36" s="260"/>
      <c r="F36" s="260"/>
      <c r="G36" s="260"/>
      <c r="H36" s="260"/>
      <c r="I36" s="260"/>
    </row>
    <row r="37" spans="1:9" ht="15" customHeight="1" x14ac:dyDescent="0.2">
      <c r="A37" s="266" t="s">
        <v>166</v>
      </c>
      <c r="B37" s="267"/>
      <c r="C37" s="267"/>
      <c r="D37" s="267"/>
      <c r="E37" s="267"/>
      <c r="F37" s="267"/>
      <c r="G37" s="267"/>
      <c r="H37" s="267"/>
      <c r="I37" s="267"/>
    </row>
    <row r="38" spans="1:9" ht="69.75" customHeight="1" x14ac:dyDescent="0.2">
      <c r="A38" s="268"/>
      <c r="B38" s="268"/>
      <c r="C38" s="268"/>
      <c r="D38" s="268"/>
      <c r="E38" s="268"/>
      <c r="F38" s="268"/>
      <c r="G38" s="268"/>
      <c r="H38" s="268"/>
      <c r="I38" s="268"/>
    </row>
    <row r="39" spans="1:9" ht="15" customHeight="1" thickBot="1" x14ac:dyDescent="0.25">
      <c r="A39" s="90"/>
      <c r="B39" s="91"/>
      <c r="C39" s="91"/>
      <c r="D39" s="91"/>
      <c r="E39" s="91"/>
      <c r="F39" s="91"/>
      <c r="G39" s="91"/>
      <c r="H39" s="91"/>
      <c r="I39" s="91"/>
    </row>
    <row r="40" spans="1:9" ht="34" thickBot="1" x14ac:dyDescent="0.3">
      <c r="A40" s="116" t="s">
        <v>159</v>
      </c>
      <c r="B40" s="52" t="s">
        <v>160</v>
      </c>
      <c r="C40" s="117" t="s">
        <v>161</v>
      </c>
      <c r="D40" s="132" t="s">
        <v>164</v>
      </c>
      <c r="E40" s="133" t="s">
        <v>165</v>
      </c>
    </row>
    <row r="41" spans="1:9" x14ac:dyDescent="0.2">
      <c r="A41" s="119" t="s">
        <v>180</v>
      </c>
      <c r="B41" s="120">
        <v>3000</v>
      </c>
      <c r="C41" s="129">
        <v>3254</v>
      </c>
      <c r="D41" s="120">
        <v>1000</v>
      </c>
      <c r="E41" s="129">
        <v>1085</v>
      </c>
    </row>
    <row r="42" spans="1:9" x14ac:dyDescent="0.2">
      <c r="A42" s="16" t="s">
        <v>167</v>
      </c>
      <c r="B42" s="121">
        <v>2333</v>
      </c>
      <c r="C42" s="130">
        <v>2333</v>
      </c>
      <c r="D42" s="121">
        <v>778</v>
      </c>
      <c r="E42" s="130">
        <v>778</v>
      </c>
    </row>
    <row r="43" spans="1:9" x14ac:dyDescent="0.2">
      <c r="A43" s="16" t="s">
        <v>57</v>
      </c>
      <c r="B43" s="121">
        <v>1300</v>
      </c>
      <c r="C43" s="130">
        <v>1595</v>
      </c>
      <c r="D43" s="121">
        <v>433</v>
      </c>
      <c r="E43" s="130">
        <v>531</v>
      </c>
    </row>
    <row r="44" spans="1:9" x14ac:dyDescent="0.2">
      <c r="A44" s="16" t="s">
        <v>202</v>
      </c>
      <c r="B44" s="121">
        <v>900</v>
      </c>
      <c r="C44" s="130">
        <v>1182</v>
      </c>
      <c r="D44" s="121">
        <v>300</v>
      </c>
      <c r="E44" s="130">
        <v>394</v>
      </c>
    </row>
    <row r="45" spans="1:9" x14ac:dyDescent="0.2">
      <c r="A45" s="16" t="s">
        <v>168</v>
      </c>
      <c r="B45" s="121">
        <v>300</v>
      </c>
      <c r="C45" s="130">
        <v>420</v>
      </c>
      <c r="D45" s="121">
        <v>100</v>
      </c>
      <c r="E45" s="130">
        <v>140</v>
      </c>
    </row>
    <row r="46" spans="1:9" x14ac:dyDescent="0.2">
      <c r="A46" s="16"/>
      <c r="B46" s="121"/>
      <c r="C46" s="130"/>
      <c r="D46" s="121"/>
      <c r="E46" s="130"/>
    </row>
    <row r="47" spans="1:9" x14ac:dyDescent="0.2">
      <c r="A47" s="16"/>
      <c r="B47" s="121"/>
      <c r="C47" s="130"/>
      <c r="D47" s="121"/>
      <c r="E47" s="130"/>
    </row>
    <row r="48" spans="1:9" x14ac:dyDescent="0.2">
      <c r="A48" s="16"/>
      <c r="B48" s="121"/>
      <c r="C48" s="130"/>
      <c r="D48" s="121"/>
      <c r="E48" s="130"/>
    </row>
    <row r="49" spans="1:9" x14ac:dyDescent="0.2">
      <c r="A49" s="16"/>
      <c r="B49" s="121"/>
      <c r="C49" s="130"/>
      <c r="D49" s="121"/>
      <c r="E49" s="130"/>
    </row>
    <row r="50" spans="1:9" ht="16" thickBot="1" x14ac:dyDescent="0.25">
      <c r="A50" s="49"/>
      <c r="B50" s="122"/>
      <c r="C50" s="131"/>
      <c r="D50" s="122"/>
      <c r="E50" s="131"/>
    </row>
    <row r="53" spans="1:9" ht="24" x14ac:dyDescent="0.3">
      <c r="A53" s="275" t="s">
        <v>162</v>
      </c>
      <c r="B53" s="276"/>
      <c r="C53" s="276"/>
      <c r="D53" s="276"/>
      <c r="E53" s="276"/>
      <c r="F53" s="276"/>
      <c r="G53" s="276"/>
      <c r="H53" s="276"/>
      <c r="I53" s="276"/>
    </row>
    <row r="54" spans="1:9" ht="15" customHeight="1" x14ac:dyDescent="0.2">
      <c r="A54" s="266" t="s">
        <v>166</v>
      </c>
      <c r="B54" s="267"/>
      <c r="C54" s="267"/>
      <c r="D54" s="267"/>
      <c r="E54" s="267"/>
      <c r="F54" s="267"/>
      <c r="G54" s="267"/>
      <c r="H54" s="267"/>
      <c r="I54" s="267"/>
    </row>
    <row r="55" spans="1:9" ht="67.5" customHeight="1" x14ac:dyDescent="0.2">
      <c r="A55" s="268"/>
      <c r="B55" s="268"/>
      <c r="C55" s="268"/>
      <c r="D55" s="268"/>
      <c r="E55" s="268"/>
      <c r="F55" s="268"/>
      <c r="G55" s="268"/>
      <c r="H55" s="268"/>
      <c r="I55" s="268"/>
    </row>
    <row r="56" spans="1:9" ht="16" thickBot="1" x14ac:dyDescent="0.25">
      <c r="A56" s="90"/>
      <c r="B56" s="91"/>
      <c r="C56" s="91"/>
      <c r="D56" s="91"/>
      <c r="E56" s="91"/>
      <c r="F56" s="91"/>
      <c r="G56" s="91"/>
      <c r="H56" s="91"/>
      <c r="I56" s="91"/>
    </row>
    <row r="57" spans="1:9" ht="34" thickBot="1" x14ac:dyDescent="0.3">
      <c r="A57" s="116" t="s">
        <v>159</v>
      </c>
      <c r="B57" s="52" t="s">
        <v>160</v>
      </c>
      <c r="C57" s="117" t="s">
        <v>161</v>
      </c>
      <c r="D57" s="128" t="s">
        <v>164</v>
      </c>
      <c r="E57" s="133" t="s">
        <v>165</v>
      </c>
    </row>
    <row r="58" spans="1:9" x14ac:dyDescent="0.2">
      <c r="A58" s="119" t="s">
        <v>181</v>
      </c>
      <c r="B58" s="123">
        <v>1318</v>
      </c>
      <c r="C58" s="124">
        <v>1318</v>
      </c>
      <c r="D58" s="120">
        <v>440</v>
      </c>
      <c r="E58" s="129">
        <v>440</v>
      </c>
    </row>
    <row r="59" spans="1:9" x14ac:dyDescent="0.2">
      <c r="A59" s="16" t="s">
        <v>57</v>
      </c>
      <c r="B59" s="118">
        <v>900</v>
      </c>
      <c r="C59" s="125">
        <v>1030</v>
      </c>
      <c r="D59" s="121">
        <v>300</v>
      </c>
      <c r="E59" s="130">
        <v>343</v>
      </c>
    </row>
    <row r="60" spans="1:9" x14ac:dyDescent="0.2">
      <c r="A60" s="16" t="s">
        <v>167</v>
      </c>
      <c r="B60" s="118">
        <v>500</v>
      </c>
      <c r="C60" s="125">
        <v>690</v>
      </c>
      <c r="D60" s="121">
        <v>167</v>
      </c>
      <c r="E60" s="130">
        <v>230</v>
      </c>
    </row>
    <row r="61" spans="1:9" x14ac:dyDescent="0.2">
      <c r="A61" s="16" t="s">
        <v>202</v>
      </c>
      <c r="B61" s="118">
        <v>450</v>
      </c>
      <c r="C61" s="125">
        <v>1078</v>
      </c>
      <c r="D61" s="121">
        <v>150</v>
      </c>
      <c r="E61" s="130">
        <v>360</v>
      </c>
    </row>
    <row r="62" spans="1:9" x14ac:dyDescent="0.2">
      <c r="A62" s="16" t="s">
        <v>168</v>
      </c>
      <c r="B62" s="118">
        <v>300</v>
      </c>
      <c r="C62" s="125">
        <v>420</v>
      </c>
      <c r="D62" s="121">
        <v>100</v>
      </c>
      <c r="E62" s="130">
        <v>140</v>
      </c>
    </row>
    <row r="63" spans="1:9" x14ac:dyDescent="0.2">
      <c r="A63" s="16"/>
      <c r="B63" s="118"/>
      <c r="C63" s="125"/>
      <c r="D63" s="121"/>
      <c r="E63" s="130"/>
    </row>
    <row r="64" spans="1:9" x14ac:dyDescent="0.2">
      <c r="A64" s="16"/>
      <c r="B64" s="118"/>
      <c r="C64" s="125"/>
      <c r="D64" s="121"/>
      <c r="E64" s="130"/>
    </row>
    <row r="65" spans="1:9" x14ac:dyDescent="0.2">
      <c r="A65" s="16"/>
      <c r="B65" s="118"/>
      <c r="C65" s="125"/>
      <c r="D65" s="121"/>
      <c r="E65" s="130"/>
    </row>
    <row r="66" spans="1:9" x14ac:dyDescent="0.2">
      <c r="A66" s="16"/>
      <c r="B66" s="118"/>
      <c r="C66" s="125"/>
      <c r="D66" s="121"/>
      <c r="E66" s="130"/>
    </row>
    <row r="67" spans="1:9" ht="16" thickBot="1" x14ac:dyDescent="0.25">
      <c r="A67" s="49"/>
      <c r="B67" s="126"/>
      <c r="C67" s="127"/>
      <c r="D67" s="122"/>
      <c r="E67" s="131"/>
    </row>
    <row r="70" spans="1:9" ht="24" x14ac:dyDescent="0.3">
      <c r="A70" s="275" t="s">
        <v>163</v>
      </c>
      <c r="B70" s="276"/>
      <c r="C70" s="276"/>
      <c r="D70" s="276"/>
      <c r="E70" s="276"/>
      <c r="F70" s="276"/>
      <c r="G70" s="276"/>
      <c r="H70" s="276"/>
      <c r="I70" s="276"/>
    </row>
    <row r="71" spans="1:9" ht="15" customHeight="1" x14ac:dyDescent="0.2">
      <c r="A71" s="266" t="s">
        <v>166</v>
      </c>
      <c r="B71" s="267"/>
      <c r="C71" s="267"/>
      <c r="D71" s="267"/>
      <c r="E71" s="267"/>
      <c r="F71" s="267"/>
      <c r="G71" s="267"/>
      <c r="H71" s="267"/>
      <c r="I71" s="267"/>
    </row>
    <row r="72" spans="1:9" ht="67.5" customHeight="1" x14ac:dyDescent="0.2">
      <c r="A72" s="268"/>
      <c r="B72" s="268"/>
      <c r="C72" s="268"/>
      <c r="D72" s="268"/>
      <c r="E72" s="268"/>
      <c r="F72" s="268"/>
      <c r="G72" s="268"/>
      <c r="H72" s="268"/>
      <c r="I72" s="268"/>
    </row>
    <row r="73" spans="1:9" ht="16" thickBot="1" x14ac:dyDescent="0.25">
      <c r="A73" s="90"/>
      <c r="B73" s="91"/>
      <c r="C73" s="91"/>
      <c r="D73" s="91"/>
      <c r="E73" s="91"/>
      <c r="F73" s="91"/>
      <c r="G73" s="91"/>
      <c r="H73" s="91"/>
      <c r="I73" s="91"/>
    </row>
    <row r="74" spans="1:9" ht="34" thickBot="1" x14ac:dyDescent="0.3">
      <c r="A74" s="116" t="s">
        <v>159</v>
      </c>
      <c r="B74" s="52" t="s">
        <v>160</v>
      </c>
      <c r="C74" s="117" t="s">
        <v>161</v>
      </c>
      <c r="D74" s="128" t="s">
        <v>164</v>
      </c>
      <c r="E74" s="133" t="s">
        <v>165</v>
      </c>
    </row>
    <row r="75" spans="1:9" x14ac:dyDescent="0.2">
      <c r="A75" s="119" t="s">
        <v>181</v>
      </c>
      <c r="B75" s="123">
        <v>600</v>
      </c>
      <c r="C75" s="124">
        <v>807</v>
      </c>
      <c r="D75" s="120">
        <v>200</v>
      </c>
      <c r="E75" s="129">
        <v>270</v>
      </c>
    </row>
    <row r="76" spans="1:9" x14ac:dyDescent="0.2">
      <c r="A76" s="16" t="s">
        <v>167</v>
      </c>
      <c r="B76" s="118">
        <v>500</v>
      </c>
      <c r="C76" s="125">
        <v>690</v>
      </c>
      <c r="D76" s="121">
        <v>167</v>
      </c>
      <c r="E76" s="130">
        <v>230</v>
      </c>
    </row>
    <row r="77" spans="1:9" x14ac:dyDescent="0.2">
      <c r="A77" s="16" t="s">
        <v>57</v>
      </c>
      <c r="B77" s="118">
        <v>300</v>
      </c>
      <c r="C77" s="125">
        <v>637</v>
      </c>
      <c r="D77" s="121">
        <v>100</v>
      </c>
      <c r="E77" s="130">
        <v>212</v>
      </c>
    </row>
    <row r="78" spans="1:9" x14ac:dyDescent="0.2">
      <c r="A78" s="16" t="s">
        <v>168</v>
      </c>
      <c r="B78" s="118">
        <v>200</v>
      </c>
      <c r="C78" s="125">
        <v>344</v>
      </c>
      <c r="D78" s="121">
        <v>66</v>
      </c>
      <c r="E78" s="130">
        <v>115</v>
      </c>
    </row>
    <row r="79" spans="1:9" x14ac:dyDescent="0.2">
      <c r="A79" s="16" t="s">
        <v>202</v>
      </c>
      <c r="B79" s="118">
        <v>150</v>
      </c>
      <c r="C79" s="125">
        <v>357</v>
      </c>
      <c r="D79" s="121">
        <v>50</v>
      </c>
      <c r="E79" s="130">
        <v>119</v>
      </c>
    </row>
    <row r="80" spans="1:9" x14ac:dyDescent="0.2">
      <c r="A80" s="16"/>
      <c r="B80" s="118"/>
      <c r="C80" s="125"/>
      <c r="D80" s="121"/>
      <c r="E80" s="130"/>
    </row>
    <row r="81" spans="1:5" x14ac:dyDescent="0.2">
      <c r="A81" s="16"/>
      <c r="B81" s="118"/>
      <c r="C81" s="125"/>
      <c r="D81" s="121"/>
      <c r="E81" s="130"/>
    </row>
    <row r="82" spans="1:5" x14ac:dyDescent="0.2">
      <c r="A82" s="16"/>
      <c r="B82" s="118"/>
      <c r="C82" s="125"/>
      <c r="D82" s="121"/>
      <c r="E82" s="130"/>
    </row>
    <row r="83" spans="1:5" x14ac:dyDescent="0.2">
      <c r="A83" s="16"/>
      <c r="B83" s="118"/>
      <c r="C83" s="125"/>
      <c r="D83" s="121"/>
      <c r="E83" s="130"/>
    </row>
    <row r="84" spans="1:5" ht="16" thickBot="1" x14ac:dyDescent="0.25">
      <c r="A84" s="49"/>
      <c r="B84" s="126"/>
      <c r="C84" s="127"/>
      <c r="D84" s="122"/>
      <c r="E84" s="131"/>
    </row>
  </sheetData>
  <mergeCells count="18">
    <mergeCell ref="A15:I15"/>
    <mergeCell ref="A2:I2"/>
    <mergeCell ref="A3:I4"/>
    <mergeCell ref="A6:I6"/>
    <mergeCell ref="A7:I8"/>
    <mergeCell ref="A10:I10"/>
    <mergeCell ref="A71:I72"/>
    <mergeCell ref="A16:I16"/>
    <mergeCell ref="A18:I20"/>
    <mergeCell ref="A22:I24"/>
    <mergeCell ref="A30:I31"/>
    <mergeCell ref="A37:I38"/>
    <mergeCell ref="A54:I55"/>
    <mergeCell ref="A70:I70"/>
    <mergeCell ref="A34:I34"/>
    <mergeCell ref="A36:I36"/>
    <mergeCell ref="A53:I53"/>
    <mergeCell ref="A26:I26"/>
  </mergeCells>
  <pageMargins left="0.7" right="0.7" top="0.75" bottom="0.75" header="0.3" footer="0.3"/>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A3EAB-9E5B-4AAF-9468-BFE616E43E05}">
  <sheetPr>
    <tabColor rgb="FFFFFF00"/>
  </sheetPr>
  <dimension ref="A1:B68"/>
  <sheetViews>
    <sheetView workbookViewId="0">
      <selection activeCell="J25" sqref="J25"/>
    </sheetView>
  </sheetViews>
  <sheetFormatPr baseColWidth="10" defaultColWidth="8.83203125" defaultRowHeight="15" x14ac:dyDescent="0.2"/>
  <cols>
    <col min="1" max="1" width="31.5" customWidth="1"/>
    <col min="2" max="2" width="16.83203125" customWidth="1"/>
  </cols>
  <sheetData>
    <row r="1" spans="1:2" ht="28.5" customHeight="1" thickBot="1" x14ac:dyDescent="0.3">
      <c r="A1" s="283" t="s">
        <v>183</v>
      </c>
      <c r="B1" s="284"/>
    </row>
    <row r="2" spans="1:2" ht="28.5" customHeight="1" thickBot="1" x14ac:dyDescent="0.3">
      <c r="A2" s="283" t="s">
        <v>199</v>
      </c>
      <c r="B2" s="284"/>
    </row>
    <row r="3" spans="1:2" ht="16" thickBot="1" x14ac:dyDescent="0.25">
      <c r="A3" s="229" t="s">
        <v>159</v>
      </c>
      <c r="B3" s="230" t="s">
        <v>184</v>
      </c>
    </row>
    <row r="4" spans="1:2" x14ac:dyDescent="0.2">
      <c r="A4" s="226" t="s">
        <v>192</v>
      </c>
      <c r="B4" s="236">
        <v>191.4</v>
      </c>
    </row>
    <row r="5" spans="1:2" x14ac:dyDescent="0.2">
      <c r="A5" s="227" t="s">
        <v>57</v>
      </c>
      <c r="B5" s="237">
        <v>215.5</v>
      </c>
    </row>
    <row r="6" spans="1:2" x14ac:dyDescent="0.2">
      <c r="A6" s="227" t="s">
        <v>193</v>
      </c>
      <c r="B6" s="237">
        <v>237.73</v>
      </c>
    </row>
    <row r="7" spans="1:2" x14ac:dyDescent="0.2">
      <c r="A7" s="227" t="s">
        <v>167</v>
      </c>
      <c r="B7" s="237">
        <v>284.94</v>
      </c>
    </row>
    <row r="8" spans="1:2" x14ac:dyDescent="0.2">
      <c r="A8" s="227" t="s">
        <v>102</v>
      </c>
      <c r="B8" s="237">
        <v>290.92</v>
      </c>
    </row>
    <row r="9" spans="1:2" x14ac:dyDescent="0.2">
      <c r="A9" s="227" t="s">
        <v>195</v>
      </c>
      <c r="B9" s="237">
        <v>244.1</v>
      </c>
    </row>
    <row r="10" spans="1:2" x14ac:dyDescent="0.2">
      <c r="A10" s="234" t="s">
        <v>194</v>
      </c>
      <c r="B10" s="238">
        <v>463.93</v>
      </c>
    </row>
    <row r="11" spans="1:2" x14ac:dyDescent="0.2">
      <c r="A11" s="234" t="s">
        <v>196</v>
      </c>
      <c r="B11" s="238">
        <v>798</v>
      </c>
    </row>
    <row r="12" spans="1:2" ht="16" thickBot="1" x14ac:dyDescent="0.25">
      <c r="A12" s="228"/>
      <c r="B12" s="239"/>
    </row>
    <row r="15" spans="1:2" ht="20" thickBot="1" x14ac:dyDescent="0.3">
      <c r="A15" s="283" t="s">
        <v>183</v>
      </c>
      <c r="B15" s="284"/>
    </row>
    <row r="16" spans="1:2" ht="20" thickBot="1" x14ac:dyDescent="0.3">
      <c r="A16" s="283" t="s">
        <v>200</v>
      </c>
      <c r="B16" s="284"/>
    </row>
    <row r="17" spans="1:2" ht="16" thickBot="1" x14ac:dyDescent="0.25">
      <c r="A17" s="229" t="s">
        <v>159</v>
      </c>
      <c r="B17" s="230" t="s">
        <v>184</v>
      </c>
    </row>
    <row r="18" spans="1:2" x14ac:dyDescent="0.2">
      <c r="A18" s="226" t="s">
        <v>191</v>
      </c>
      <c r="B18" s="236">
        <v>330.7</v>
      </c>
    </row>
    <row r="19" spans="1:2" x14ac:dyDescent="0.2">
      <c r="A19" s="227" t="s">
        <v>57</v>
      </c>
      <c r="B19" s="237">
        <v>338.8</v>
      </c>
    </row>
    <row r="20" spans="1:2" x14ac:dyDescent="0.2">
      <c r="A20" s="227" t="s">
        <v>185</v>
      </c>
      <c r="B20" s="237">
        <v>626.42999999999995</v>
      </c>
    </row>
    <row r="21" spans="1:2" x14ac:dyDescent="0.2">
      <c r="A21" s="227" t="s">
        <v>188</v>
      </c>
      <c r="B21" s="237">
        <v>810.92</v>
      </c>
    </row>
    <row r="22" spans="1:2" x14ac:dyDescent="0.2">
      <c r="A22" s="227" t="s">
        <v>34</v>
      </c>
      <c r="B22" s="237">
        <v>902</v>
      </c>
    </row>
    <row r="23" spans="1:2" x14ac:dyDescent="0.2">
      <c r="A23" s="227" t="s">
        <v>195</v>
      </c>
      <c r="B23" s="237">
        <v>601.77</v>
      </c>
    </row>
    <row r="24" spans="1:2" x14ac:dyDescent="0.2">
      <c r="A24" s="234" t="s">
        <v>194</v>
      </c>
      <c r="B24" s="238">
        <v>1339</v>
      </c>
    </row>
    <row r="25" spans="1:2" x14ac:dyDescent="0.2">
      <c r="A25" s="234" t="s">
        <v>196</v>
      </c>
      <c r="B25" s="238">
        <v>2387</v>
      </c>
    </row>
    <row r="26" spans="1:2" ht="16" thickBot="1" x14ac:dyDescent="0.25">
      <c r="A26" s="228"/>
      <c r="B26" s="239"/>
    </row>
    <row r="29" spans="1:2" ht="20" thickBot="1" x14ac:dyDescent="0.3">
      <c r="A29" s="283" t="s">
        <v>183</v>
      </c>
      <c r="B29" s="284"/>
    </row>
    <row r="30" spans="1:2" ht="20" thickBot="1" x14ac:dyDescent="0.3">
      <c r="A30" s="283" t="s">
        <v>201</v>
      </c>
      <c r="B30" s="284"/>
    </row>
    <row r="31" spans="1:2" ht="16" thickBot="1" x14ac:dyDescent="0.25">
      <c r="A31" s="229" t="s">
        <v>159</v>
      </c>
      <c r="B31" s="230" t="s">
        <v>184</v>
      </c>
    </row>
    <row r="32" spans="1:2" x14ac:dyDescent="0.2">
      <c r="A32" s="226" t="s">
        <v>102</v>
      </c>
      <c r="B32" s="236">
        <v>180.47</v>
      </c>
    </row>
    <row r="33" spans="1:2" x14ac:dyDescent="0.2">
      <c r="A33" s="227" t="s">
        <v>202</v>
      </c>
      <c r="B33" s="237">
        <v>226.65</v>
      </c>
    </row>
    <row r="34" spans="1:2" x14ac:dyDescent="0.2">
      <c r="A34" s="227" t="s">
        <v>33</v>
      </c>
      <c r="B34" s="237">
        <v>289.75</v>
      </c>
    </row>
    <row r="35" spans="1:2" x14ac:dyDescent="0.2">
      <c r="A35" s="227" t="s">
        <v>57</v>
      </c>
      <c r="B35" s="237">
        <v>315.22000000000003</v>
      </c>
    </row>
    <row r="36" spans="1:2" x14ac:dyDescent="0.2">
      <c r="A36" s="227" t="s">
        <v>4</v>
      </c>
      <c r="B36" s="237">
        <v>362.5</v>
      </c>
    </row>
    <row r="37" spans="1:2" x14ac:dyDescent="0.2">
      <c r="A37" s="227" t="s">
        <v>195</v>
      </c>
      <c r="B37" s="237">
        <v>274.92</v>
      </c>
    </row>
    <row r="38" spans="1:2" x14ac:dyDescent="0.2">
      <c r="A38" s="234" t="s">
        <v>194</v>
      </c>
      <c r="B38" s="238">
        <v>712.08</v>
      </c>
    </row>
    <row r="39" spans="1:2" x14ac:dyDescent="0.2">
      <c r="A39" s="234" t="s">
        <v>196</v>
      </c>
      <c r="B39" s="238">
        <v>1491</v>
      </c>
    </row>
    <row r="40" spans="1:2" ht="16" thickBot="1" x14ac:dyDescent="0.25">
      <c r="A40" s="228"/>
      <c r="B40" s="239"/>
    </row>
    <row r="43" spans="1:2" ht="20" thickBot="1" x14ac:dyDescent="0.3">
      <c r="A43" s="283" t="s">
        <v>183</v>
      </c>
      <c r="B43" s="284"/>
    </row>
    <row r="44" spans="1:2" ht="20" thickBot="1" x14ac:dyDescent="0.3">
      <c r="A44" s="283" t="s">
        <v>203</v>
      </c>
      <c r="B44" s="284"/>
    </row>
    <row r="45" spans="1:2" ht="16" thickBot="1" x14ac:dyDescent="0.25">
      <c r="A45" s="229" t="s">
        <v>159</v>
      </c>
      <c r="B45" s="230" t="s">
        <v>184</v>
      </c>
    </row>
    <row r="46" spans="1:2" x14ac:dyDescent="0.2">
      <c r="A46" s="227" t="s">
        <v>191</v>
      </c>
      <c r="B46" s="237">
        <v>323.58</v>
      </c>
    </row>
    <row r="47" spans="1:2" x14ac:dyDescent="0.2">
      <c r="A47" s="227" t="s">
        <v>57</v>
      </c>
      <c r="B47" s="237">
        <v>388.72</v>
      </c>
    </row>
    <row r="48" spans="1:2" x14ac:dyDescent="0.2">
      <c r="A48" s="227" t="s">
        <v>167</v>
      </c>
      <c r="B48" s="237">
        <v>617.97</v>
      </c>
    </row>
    <row r="49" spans="1:2" x14ac:dyDescent="0.2">
      <c r="A49" s="227" t="s">
        <v>35</v>
      </c>
      <c r="B49" s="237">
        <v>642.29999999999995</v>
      </c>
    </row>
    <row r="50" spans="1:2" x14ac:dyDescent="0.2">
      <c r="A50" s="227" t="s">
        <v>205</v>
      </c>
      <c r="B50" s="237">
        <v>724.5</v>
      </c>
    </row>
    <row r="51" spans="1:2" x14ac:dyDescent="0.2">
      <c r="A51" s="227" t="s">
        <v>195</v>
      </c>
      <c r="B51" s="237">
        <v>539.41</v>
      </c>
    </row>
    <row r="52" spans="1:2" x14ac:dyDescent="0.2">
      <c r="A52" s="234" t="s">
        <v>194</v>
      </c>
      <c r="B52" s="238">
        <v>1450</v>
      </c>
    </row>
    <row r="53" spans="1:2" x14ac:dyDescent="0.2">
      <c r="A53" s="234" t="s">
        <v>196</v>
      </c>
      <c r="B53" s="238">
        <v>3047</v>
      </c>
    </row>
    <row r="54" spans="1:2" ht="16" thickBot="1" x14ac:dyDescent="0.25">
      <c r="A54" s="228"/>
      <c r="B54" s="239"/>
    </row>
    <row r="57" spans="1:2" ht="20" thickBot="1" x14ac:dyDescent="0.3">
      <c r="A57" s="283" t="s">
        <v>183</v>
      </c>
      <c r="B57" s="284"/>
    </row>
    <row r="58" spans="1:2" ht="20" thickBot="1" x14ac:dyDescent="0.3">
      <c r="A58" s="283" t="s">
        <v>206</v>
      </c>
      <c r="B58" s="284"/>
    </row>
    <row r="59" spans="1:2" ht="16" thickBot="1" x14ac:dyDescent="0.25">
      <c r="A59" s="229" t="s">
        <v>159</v>
      </c>
      <c r="B59" s="230" t="s">
        <v>184</v>
      </c>
    </row>
    <row r="60" spans="1:2" x14ac:dyDescent="0.2">
      <c r="A60" s="227" t="s">
        <v>57</v>
      </c>
      <c r="B60" s="237">
        <v>437.47</v>
      </c>
    </row>
    <row r="61" spans="1:2" x14ac:dyDescent="0.2">
      <c r="A61" s="227" t="s">
        <v>207</v>
      </c>
      <c r="B61" s="237">
        <v>864.22</v>
      </c>
    </row>
    <row r="62" spans="1:2" x14ac:dyDescent="0.2">
      <c r="A62" s="227" t="s">
        <v>208</v>
      </c>
      <c r="B62" s="237">
        <v>1058.6500000000001</v>
      </c>
    </row>
    <row r="63" spans="1:2" x14ac:dyDescent="0.2">
      <c r="A63" s="227" t="s">
        <v>167</v>
      </c>
      <c r="B63" s="237">
        <v>1456.34</v>
      </c>
    </row>
    <row r="64" spans="1:2" x14ac:dyDescent="0.2">
      <c r="A64" s="227" t="s">
        <v>102</v>
      </c>
      <c r="B64" s="237">
        <v>1804</v>
      </c>
    </row>
    <row r="65" spans="1:2" x14ac:dyDescent="0.2">
      <c r="A65" s="227" t="s">
        <v>195</v>
      </c>
      <c r="B65" s="237">
        <v>1124</v>
      </c>
    </row>
    <row r="66" spans="1:2" x14ac:dyDescent="0.2">
      <c r="A66" s="234" t="s">
        <v>194</v>
      </c>
      <c r="B66" s="238">
        <v>3600</v>
      </c>
    </row>
    <row r="67" spans="1:2" x14ac:dyDescent="0.2">
      <c r="A67" s="234" t="s">
        <v>196</v>
      </c>
      <c r="B67" s="238">
        <v>7362</v>
      </c>
    </row>
    <row r="68" spans="1:2" ht="16" thickBot="1" x14ac:dyDescent="0.25">
      <c r="A68" s="228"/>
      <c r="B68" s="239"/>
    </row>
  </sheetData>
  <mergeCells count="10">
    <mergeCell ref="A43:B43"/>
    <mergeCell ref="A44:B44"/>
    <mergeCell ref="A57:B57"/>
    <mergeCell ref="A58:B58"/>
    <mergeCell ref="A1:B1"/>
    <mergeCell ref="A2:B2"/>
    <mergeCell ref="A15:B15"/>
    <mergeCell ref="A16:B16"/>
    <mergeCell ref="A29:B29"/>
    <mergeCell ref="A30:B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B8F64-DD97-414C-A826-814A2F7CA6BA}">
  <sheetPr>
    <tabColor rgb="FFFF00FF"/>
  </sheetPr>
  <dimension ref="A1:B54"/>
  <sheetViews>
    <sheetView workbookViewId="0">
      <selection activeCell="G55" sqref="G55"/>
    </sheetView>
  </sheetViews>
  <sheetFormatPr baseColWidth="10" defaultColWidth="8.83203125" defaultRowHeight="15" x14ac:dyDescent="0.2"/>
  <cols>
    <col min="1" max="1" width="31.5" customWidth="1"/>
    <col min="2" max="2" width="16.83203125" customWidth="1"/>
  </cols>
  <sheetData>
    <row r="1" spans="1:2" ht="28.5" customHeight="1" thickBot="1" x14ac:dyDescent="0.3">
      <c r="A1" s="283" t="s">
        <v>183</v>
      </c>
      <c r="B1" s="284"/>
    </row>
    <row r="2" spans="1:2" ht="28.5" customHeight="1" thickBot="1" x14ac:dyDescent="0.3">
      <c r="A2" s="283" t="s">
        <v>186</v>
      </c>
      <c r="B2" s="284"/>
    </row>
    <row r="3" spans="1:2" ht="16" thickBot="1" x14ac:dyDescent="0.25">
      <c r="A3" s="229" t="s">
        <v>159</v>
      </c>
      <c r="B3" s="230" t="s">
        <v>184</v>
      </c>
    </row>
    <row r="4" spans="1:2" x14ac:dyDescent="0.2">
      <c r="A4" s="226" t="s">
        <v>192</v>
      </c>
      <c r="B4" s="231">
        <v>1E-3</v>
      </c>
    </row>
    <row r="5" spans="1:2" x14ac:dyDescent="0.2">
      <c r="A5" s="227" t="s">
        <v>167</v>
      </c>
      <c r="B5" s="232">
        <v>1E-3</v>
      </c>
    </row>
    <row r="6" spans="1:2" x14ac:dyDescent="0.2">
      <c r="A6" s="227" t="s">
        <v>57</v>
      </c>
      <c r="B6" s="232">
        <v>3.0000000000000001E-3</v>
      </c>
    </row>
    <row r="7" spans="1:2" x14ac:dyDescent="0.2">
      <c r="A7" s="227" t="s">
        <v>193</v>
      </c>
      <c r="B7" s="232">
        <v>2.3E-2</v>
      </c>
    </row>
    <row r="8" spans="1:2" x14ac:dyDescent="0.2">
      <c r="A8" s="227" t="s">
        <v>102</v>
      </c>
      <c r="B8" s="232">
        <v>2.9000000000000001E-2</v>
      </c>
    </row>
    <row r="9" spans="1:2" x14ac:dyDescent="0.2">
      <c r="A9" s="227" t="s">
        <v>195</v>
      </c>
      <c r="B9" s="232">
        <v>1.0999999999999999E-2</v>
      </c>
    </row>
    <row r="10" spans="1:2" x14ac:dyDescent="0.2">
      <c r="A10" s="234" t="s">
        <v>194</v>
      </c>
      <c r="B10" s="235">
        <v>0.13600000000000001</v>
      </c>
    </row>
    <row r="11" spans="1:2" x14ac:dyDescent="0.2">
      <c r="A11" s="234" t="s">
        <v>196</v>
      </c>
      <c r="B11" s="235">
        <v>0.29199999999999998</v>
      </c>
    </row>
    <row r="12" spans="1:2" ht="16" thickBot="1" x14ac:dyDescent="0.25">
      <c r="A12" s="228"/>
      <c r="B12" s="233"/>
    </row>
    <row r="15" spans="1:2" ht="20" thickBot="1" x14ac:dyDescent="0.3">
      <c r="A15" s="283" t="s">
        <v>183</v>
      </c>
      <c r="B15" s="284"/>
    </row>
    <row r="16" spans="1:2" ht="20" thickBot="1" x14ac:dyDescent="0.3">
      <c r="A16" s="283" t="s">
        <v>187</v>
      </c>
      <c r="B16" s="284"/>
    </row>
    <row r="17" spans="1:2" ht="16" thickBot="1" x14ac:dyDescent="0.25">
      <c r="A17" s="229" t="s">
        <v>159</v>
      </c>
      <c r="B17" s="230" t="s">
        <v>184</v>
      </c>
    </row>
    <row r="18" spans="1:2" x14ac:dyDescent="0.2">
      <c r="A18" s="226" t="s">
        <v>57</v>
      </c>
      <c r="B18" s="231">
        <v>1.7000000000000001E-2</v>
      </c>
    </row>
    <row r="19" spans="1:2" x14ac:dyDescent="0.2">
      <c r="A19" s="227" t="s">
        <v>37</v>
      </c>
      <c r="B19" s="232">
        <v>0.02</v>
      </c>
    </row>
    <row r="20" spans="1:2" x14ac:dyDescent="0.2">
      <c r="A20" s="227" t="s">
        <v>185</v>
      </c>
      <c r="B20" s="232">
        <v>3.4000000000000002E-2</v>
      </c>
    </row>
    <row r="21" spans="1:2" x14ac:dyDescent="0.2">
      <c r="A21" s="227" t="s">
        <v>188</v>
      </c>
      <c r="B21" s="232">
        <v>4.5999999999999999E-2</v>
      </c>
    </row>
    <row r="22" spans="1:2" x14ac:dyDescent="0.2">
      <c r="A22" s="227" t="s">
        <v>34</v>
      </c>
      <c r="B22" s="232">
        <v>0.1</v>
      </c>
    </row>
    <row r="23" spans="1:2" x14ac:dyDescent="0.2">
      <c r="A23" s="227" t="s">
        <v>195</v>
      </c>
      <c r="B23" s="232">
        <v>4.2999999999999997E-2</v>
      </c>
    </row>
    <row r="24" spans="1:2" x14ac:dyDescent="0.2">
      <c r="A24" s="234" t="s">
        <v>194</v>
      </c>
      <c r="B24" s="235">
        <v>0.27100000000000002</v>
      </c>
    </row>
    <row r="25" spans="1:2" x14ac:dyDescent="0.2">
      <c r="A25" s="234" t="s">
        <v>196</v>
      </c>
      <c r="B25" s="235">
        <v>0.624</v>
      </c>
    </row>
    <row r="26" spans="1:2" ht="16" thickBot="1" x14ac:dyDescent="0.25">
      <c r="A26" s="228"/>
      <c r="B26" s="233"/>
    </row>
    <row r="29" spans="1:2" ht="20" thickBot="1" x14ac:dyDescent="0.3">
      <c r="A29" s="283" t="s">
        <v>183</v>
      </c>
      <c r="B29" s="284"/>
    </row>
    <row r="30" spans="1:2" ht="20" thickBot="1" x14ac:dyDescent="0.3">
      <c r="A30" s="283" t="s">
        <v>189</v>
      </c>
      <c r="B30" s="284"/>
    </row>
    <row r="31" spans="1:2" ht="16" thickBot="1" x14ac:dyDescent="0.25">
      <c r="A31" s="229" t="s">
        <v>159</v>
      </c>
      <c r="B31" s="230" t="s">
        <v>184</v>
      </c>
    </row>
    <row r="32" spans="1:2" x14ac:dyDescent="0.2">
      <c r="A32" s="226" t="s">
        <v>198</v>
      </c>
      <c r="B32" s="231">
        <v>0.08</v>
      </c>
    </row>
    <row r="33" spans="1:2" x14ac:dyDescent="0.2">
      <c r="A33" s="227" t="s">
        <v>192</v>
      </c>
      <c r="B33" s="232">
        <v>0.08</v>
      </c>
    </row>
    <row r="34" spans="1:2" x14ac:dyDescent="0.2">
      <c r="A34" s="227" t="s">
        <v>167</v>
      </c>
      <c r="B34" s="232">
        <v>0.27400000000000002</v>
      </c>
    </row>
    <row r="35" spans="1:2" x14ac:dyDescent="0.2">
      <c r="A35" s="227" t="s">
        <v>35</v>
      </c>
      <c r="B35" s="232">
        <v>0.28599999999999998</v>
      </c>
    </row>
    <row r="36" spans="1:2" x14ac:dyDescent="0.2">
      <c r="A36" s="227" t="s">
        <v>34</v>
      </c>
      <c r="B36" s="232">
        <v>0.31</v>
      </c>
    </row>
    <row r="37" spans="1:2" x14ac:dyDescent="0.2">
      <c r="A37" s="227" t="s">
        <v>195</v>
      </c>
      <c r="B37" s="232">
        <v>0.20599999999999999</v>
      </c>
    </row>
    <row r="38" spans="1:2" x14ac:dyDescent="0.2">
      <c r="A38" s="234" t="s">
        <v>194</v>
      </c>
      <c r="B38" s="235">
        <v>0.59099999999999997</v>
      </c>
    </row>
    <row r="39" spans="1:2" x14ac:dyDescent="0.2">
      <c r="A39" s="234" t="s">
        <v>196</v>
      </c>
      <c r="B39" s="235">
        <v>1.3029999999999999</v>
      </c>
    </row>
    <row r="40" spans="1:2" ht="16" thickBot="1" x14ac:dyDescent="0.25">
      <c r="A40" s="228"/>
      <c r="B40" s="233"/>
    </row>
    <row r="43" spans="1:2" ht="20" thickBot="1" x14ac:dyDescent="0.3">
      <c r="A43" s="283" t="s">
        <v>183</v>
      </c>
      <c r="B43" s="284"/>
    </row>
    <row r="44" spans="1:2" ht="20" thickBot="1" x14ac:dyDescent="0.3">
      <c r="A44" s="283" t="s">
        <v>190</v>
      </c>
      <c r="B44" s="284"/>
    </row>
    <row r="45" spans="1:2" ht="16" thickBot="1" x14ac:dyDescent="0.25">
      <c r="A45" s="229" t="s">
        <v>159</v>
      </c>
      <c r="B45" s="230" t="s">
        <v>184</v>
      </c>
    </row>
    <row r="46" spans="1:2" x14ac:dyDescent="0.2">
      <c r="A46" s="227" t="s">
        <v>57</v>
      </c>
      <c r="B46" s="232">
        <v>8.5999999999999993E-2</v>
      </c>
    </row>
    <row r="47" spans="1:2" x14ac:dyDescent="0.2">
      <c r="A47" s="227" t="s">
        <v>197</v>
      </c>
      <c r="B47" s="232">
        <v>0.32</v>
      </c>
    </row>
    <row r="48" spans="1:2" x14ac:dyDescent="0.2">
      <c r="A48" s="227" t="s">
        <v>185</v>
      </c>
      <c r="B48" s="232">
        <v>0.36599999999999999</v>
      </c>
    </row>
    <row r="49" spans="1:2" x14ac:dyDescent="0.2">
      <c r="A49" s="227" t="s">
        <v>167</v>
      </c>
      <c r="B49" s="232">
        <v>0.55300000000000005</v>
      </c>
    </row>
    <row r="50" spans="1:2" x14ac:dyDescent="0.2">
      <c r="A50" s="227" t="s">
        <v>35</v>
      </c>
      <c r="B50" s="232">
        <v>0.57199999999999995</v>
      </c>
    </row>
    <row r="51" spans="1:2" x14ac:dyDescent="0.2">
      <c r="A51" s="227" t="s">
        <v>195</v>
      </c>
      <c r="B51" s="232">
        <v>0.379</v>
      </c>
    </row>
    <row r="52" spans="1:2" x14ac:dyDescent="0.2">
      <c r="A52" s="234" t="s">
        <v>194</v>
      </c>
      <c r="B52" s="235">
        <v>1.1180000000000001</v>
      </c>
    </row>
    <row r="53" spans="1:2" x14ac:dyDescent="0.2">
      <c r="A53" s="234" t="s">
        <v>196</v>
      </c>
      <c r="B53" s="235">
        <v>2.21</v>
      </c>
    </row>
    <row r="54" spans="1:2" ht="16" thickBot="1" x14ac:dyDescent="0.25">
      <c r="A54" s="228"/>
      <c r="B54" s="233"/>
    </row>
  </sheetData>
  <mergeCells count="8">
    <mergeCell ref="A43:B43"/>
    <mergeCell ref="A44:B44"/>
    <mergeCell ref="A1:B1"/>
    <mergeCell ref="A2:B2"/>
    <mergeCell ref="A15:B15"/>
    <mergeCell ref="A16:B16"/>
    <mergeCell ref="A29:B29"/>
    <mergeCell ref="A30:B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D3235-1D65-462B-928B-7166789AAD55}">
  <sheetPr>
    <tabColor rgb="FFFF00FF"/>
  </sheetPr>
  <dimension ref="A1:P194"/>
  <sheetViews>
    <sheetView topLeftCell="A7" workbookViewId="0">
      <selection activeCell="G55" sqref="G55"/>
    </sheetView>
  </sheetViews>
  <sheetFormatPr baseColWidth="10" defaultColWidth="8.83203125" defaultRowHeight="15" x14ac:dyDescent="0.2"/>
  <sheetData>
    <row r="1" spans="1:16" x14ac:dyDescent="0.2">
      <c r="A1" s="223"/>
      <c r="B1" s="223"/>
      <c r="C1" s="223"/>
      <c r="D1" s="223"/>
      <c r="E1" s="223"/>
      <c r="F1" s="223"/>
      <c r="G1" s="223"/>
      <c r="H1" s="223"/>
      <c r="I1" s="223"/>
      <c r="J1" s="223"/>
      <c r="K1" s="223"/>
      <c r="L1" s="223"/>
      <c r="M1" s="223"/>
      <c r="N1" s="223"/>
      <c r="O1" s="223"/>
      <c r="P1" s="223"/>
    </row>
    <row r="2" spans="1:16" x14ac:dyDescent="0.2">
      <c r="A2" s="223"/>
      <c r="B2" s="223"/>
      <c r="C2" s="223"/>
      <c r="D2" s="223"/>
      <c r="E2" s="223"/>
      <c r="F2" s="223"/>
      <c r="G2" s="223"/>
      <c r="H2" s="223"/>
      <c r="I2" s="223"/>
      <c r="J2" s="223"/>
      <c r="K2" s="223"/>
      <c r="L2" s="223"/>
      <c r="M2" s="223"/>
      <c r="N2" s="223"/>
      <c r="O2" s="223"/>
      <c r="P2" s="223"/>
    </row>
    <row r="3" spans="1:16" x14ac:dyDescent="0.2">
      <c r="A3" s="223"/>
      <c r="B3" s="223"/>
      <c r="C3" s="223"/>
      <c r="D3" s="223"/>
      <c r="E3" s="223"/>
      <c r="F3" s="223"/>
      <c r="G3" s="223"/>
      <c r="H3" s="223"/>
      <c r="I3" s="223"/>
      <c r="J3" s="223"/>
      <c r="K3" s="223"/>
      <c r="L3" s="223"/>
      <c r="M3" s="223"/>
      <c r="N3" s="223"/>
      <c r="O3" s="223"/>
      <c r="P3" s="223"/>
    </row>
    <row r="4" spans="1:16" x14ac:dyDescent="0.2">
      <c r="A4" s="223"/>
      <c r="B4" s="223"/>
      <c r="C4" s="223"/>
      <c r="D4" s="223"/>
      <c r="E4" s="223"/>
      <c r="F4" s="223"/>
      <c r="G4" s="223"/>
      <c r="H4" s="223"/>
      <c r="I4" s="223"/>
      <c r="J4" s="223"/>
      <c r="K4" s="223"/>
      <c r="L4" s="223"/>
      <c r="M4" s="223"/>
      <c r="N4" s="223"/>
      <c r="O4" s="223"/>
      <c r="P4" s="223"/>
    </row>
    <row r="5" spans="1:16" x14ac:dyDescent="0.2">
      <c r="A5" s="223"/>
      <c r="B5" s="223"/>
      <c r="C5" s="223"/>
      <c r="D5" s="223"/>
      <c r="E5" s="223"/>
      <c r="F5" s="223"/>
      <c r="G5" s="223"/>
      <c r="H5" s="223"/>
      <c r="I5" s="223"/>
      <c r="J5" s="223"/>
      <c r="K5" s="223"/>
      <c r="L5" s="223"/>
      <c r="M5" s="223"/>
      <c r="N5" s="223"/>
      <c r="O5" s="223"/>
      <c r="P5" s="223"/>
    </row>
    <row r="6" spans="1:16" x14ac:dyDescent="0.2">
      <c r="A6" s="223"/>
      <c r="B6" s="223"/>
      <c r="C6" s="223"/>
      <c r="D6" s="223"/>
      <c r="E6" s="223"/>
      <c r="F6" s="223"/>
      <c r="G6" s="223"/>
      <c r="H6" s="223"/>
      <c r="I6" s="223"/>
      <c r="J6" s="223"/>
      <c r="K6" s="223"/>
      <c r="L6" s="223"/>
      <c r="M6" s="223"/>
      <c r="N6" s="223"/>
      <c r="O6" s="223"/>
      <c r="P6" s="223"/>
    </row>
    <row r="7" spans="1:16" x14ac:dyDescent="0.2">
      <c r="A7" s="223"/>
      <c r="B7" s="223"/>
      <c r="C7" s="223"/>
      <c r="D7" s="223"/>
      <c r="E7" s="223"/>
      <c r="F7" s="223"/>
      <c r="G7" s="223"/>
      <c r="H7" s="223"/>
      <c r="I7" s="223"/>
      <c r="J7" s="223"/>
      <c r="K7" s="223"/>
      <c r="L7" s="223"/>
      <c r="M7" s="223"/>
      <c r="N7" s="223"/>
      <c r="O7" s="223"/>
      <c r="P7" s="223"/>
    </row>
    <row r="8" spans="1:16" x14ac:dyDescent="0.2">
      <c r="A8" s="223"/>
      <c r="B8" s="223"/>
      <c r="C8" s="223"/>
      <c r="D8" s="223"/>
      <c r="E8" s="223"/>
      <c r="F8" s="223"/>
      <c r="G8" s="223"/>
      <c r="H8" s="223"/>
      <c r="I8" s="223"/>
      <c r="J8" s="223"/>
      <c r="K8" s="223"/>
      <c r="L8" s="223"/>
      <c r="M8" s="223"/>
      <c r="N8" s="223"/>
      <c r="O8" s="223"/>
      <c r="P8" s="223"/>
    </row>
    <row r="9" spans="1:16" x14ac:dyDescent="0.2">
      <c r="A9" s="223"/>
      <c r="B9" s="223"/>
      <c r="C9" s="223"/>
      <c r="D9" s="223"/>
      <c r="E9" s="223"/>
      <c r="F9" s="223"/>
      <c r="G9" s="223"/>
      <c r="H9" s="223"/>
      <c r="I9" s="223"/>
      <c r="J9" s="223"/>
      <c r="K9" s="223"/>
      <c r="L9" s="223"/>
      <c r="M9" s="223"/>
      <c r="N9" s="223"/>
      <c r="O9" s="223"/>
      <c r="P9" s="223"/>
    </row>
    <row r="10" spans="1:16" x14ac:dyDescent="0.2">
      <c r="A10" s="223"/>
      <c r="B10" s="223"/>
      <c r="C10" s="223"/>
      <c r="D10" s="223"/>
      <c r="E10" s="223"/>
      <c r="F10" s="223"/>
      <c r="G10" s="223"/>
      <c r="H10" s="223"/>
      <c r="I10" s="223"/>
      <c r="J10" s="223"/>
      <c r="K10" s="223"/>
      <c r="L10" s="223"/>
      <c r="M10" s="223"/>
      <c r="N10" s="223"/>
      <c r="O10" s="223"/>
      <c r="P10" s="223"/>
    </row>
    <row r="11" spans="1:16" x14ac:dyDescent="0.2">
      <c r="A11" s="223"/>
      <c r="B11" s="223"/>
      <c r="C11" s="223"/>
      <c r="D11" s="223"/>
      <c r="E11" s="223"/>
      <c r="F11" s="223"/>
      <c r="G11" s="223"/>
      <c r="H11" s="223"/>
      <c r="I11" s="223"/>
      <c r="J11" s="223"/>
      <c r="K11" s="223"/>
      <c r="L11" s="223"/>
      <c r="M11" s="223"/>
      <c r="N11" s="223"/>
      <c r="O11" s="223"/>
      <c r="P11" s="223"/>
    </row>
    <row r="12" spans="1:16" x14ac:dyDescent="0.2">
      <c r="A12" s="223"/>
      <c r="B12" s="223"/>
      <c r="C12" s="223"/>
      <c r="D12" s="223"/>
      <c r="E12" s="223"/>
      <c r="F12" s="223"/>
      <c r="G12" s="223"/>
      <c r="H12" s="223"/>
      <c r="I12" s="223"/>
      <c r="J12" s="223"/>
      <c r="K12" s="223"/>
      <c r="L12" s="223"/>
      <c r="M12" s="223"/>
      <c r="N12" s="223"/>
      <c r="O12" s="223"/>
      <c r="P12" s="223"/>
    </row>
    <row r="13" spans="1:16" x14ac:dyDescent="0.2">
      <c r="A13" s="223"/>
      <c r="B13" s="223"/>
      <c r="C13" s="223"/>
      <c r="D13" s="223"/>
      <c r="E13" s="223"/>
      <c r="F13" s="223"/>
      <c r="G13" s="223"/>
      <c r="H13" s="223"/>
      <c r="I13" s="223"/>
      <c r="J13" s="223"/>
      <c r="K13" s="223"/>
      <c r="L13" s="223"/>
      <c r="M13" s="223"/>
      <c r="N13" s="223"/>
      <c r="O13" s="223"/>
      <c r="P13" s="223"/>
    </row>
    <row r="14" spans="1:16" x14ac:dyDescent="0.2">
      <c r="A14" s="223"/>
      <c r="B14" s="223"/>
      <c r="C14" s="223"/>
      <c r="D14" s="223"/>
      <c r="E14" s="223"/>
      <c r="F14" s="223"/>
      <c r="G14" s="223"/>
      <c r="H14" s="223"/>
      <c r="I14" s="223"/>
      <c r="J14" s="223"/>
      <c r="K14" s="223"/>
      <c r="L14" s="223"/>
      <c r="M14" s="223"/>
      <c r="N14" s="223"/>
      <c r="O14" s="223"/>
      <c r="P14" s="223"/>
    </row>
    <row r="15" spans="1:16" x14ac:dyDescent="0.2">
      <c r="A15" s="223"/>
      <c r="B15" s="223"/>
      <c r="C15" s="223"/>
      <c r="D15" s="223"/>
      <c r="E15" s="223"/>
      <c r="F15" s="223"/>
      <c r="G15" s="223"/>
      <c r="H15" s="223"/>
      <c r="I15" s="223"/>
      <c r="J15" s="223"/>
      <c r="K15" s="223"/>
      <c r="L15" s="223"/>
      <c r="M15" s="223"/>
      <c r="N15" s="223"/>
      <c r="O15" s="223"/>
      <c r="P15" s="223"/>
    </row>
    <row r="16" spans="1:16" x14ac:dyDescent="0.2">
      <c r="A16" s="223"/>
      <c r="B16" s="223"/>
      <c r="C16" s="223"/>
      <c r="D16" s="223"/>
      <c r="E16" s="223"/>
      <c r="F16" s="223"/>
      <c r="G16" s="223"/>
      <c r="H16" s="223"/>
      <c r="I16" s="223"/>
      <c r="J16" s="223"/>
      <c r="K16" s="223"/>
      <c r="L16" s="223"/>
      <c r="M16" s="223"/>
      <c r="N16" s="223"/>
      <c r="O16" s="223"/>
      <c r="P16" s="223"/>
    </row>
    <row r="17" spans="1:16" x14ac:dyDescent="0.2">
      <c r="A17" s="223"/>
      <c r="B17" s="223"/>
      <c r="C17" s="223"/>
      <c r="D17" s="223"/>
      <c r="E17" s="223"/>
      <c r="F17" s="223"/>
      <c r="G17" s="223"/>
      <c r="H17" s="223"/>
      <c r="I17" s="223"/>
      <c r="J17" s="223"/>
      <c r="K17" s="223"/>
      <c r="L17" s="223"/>
      <c r="M17" s="223"/>
      <c r="N17" s="223"/>
      <c r="O17" s="223"/>
      <c r="P17" s="223"/>
    </row>
    <row r="18" spans="1:16" x14ac:dyDescent="0.2">
      <c r="A18" s="223"/>
      <c r="B18" s="223"/>
      <c r="C18" s="223"/>
      <c r="D18" s="223"/>
      <c r="E18" s="223"/>
      <c r="F18" s="223"/>
      <c r="G18" s="223"/>
      <c r="H18" s="223"/>
      <c r="I18" s="223"/>
      <c r="J18" s="223"/>
      <c r="K18" s="223"/>
      <c r="L18" s="223"/>
      <c r="M18" s="223"/>
      <c r="N18" s="223"/>
      <c r="O18" s="223"/>
      <c r="P18" s="223"/>
    </row>
    <row r="19" spans="1:16" x14ac:dyDescent="0.2">
      <c r="A19" s="223"/>
      <c r="B19" s="223"/>
      <c r="C19" s="223"/>
      <c r="D19" s="223"/>
      <c r="E19" s="223"/>
      <c r="F19" s="223"/>
      <c r="G19" s="223"/>
      <c r="H19" s="223"/>
      <c r="I19" s="223"/>
      <c r="J19" s="223"/>
      <c r="K19" s="223"/>
      <c r="L19" s="223"/>
      <c r="M19" s="223"/>
      <c r="N19" s="223"/>
      <c r="O19" s="223"/>
      <c r="P19" s="223"/>
    </row>
    <row r="20" spans="1:16" x14ac:dyDescent="0.2">
      <c r="A20" s="223"/>
      <c r="B20" s="223"/>
      <c r="C20" s="223"/>
      <c r="D20" s="223"/>
      <c r="E20" s="223"/>
      <c r="F20" s="223"/>
      <c r="G20" s="223"/>
      <c r="H20" s="223"/>
      <c r="I20" s="223"/>
      <c r="J20" s="223"/>
      <c r="K20" s="223"/>
      <c r="L20" s="223"/>
      <c r="M20" s="223"/>
      <c r="N20" s="223"/>
      <c r="O20" s="223"/>
      <c r="P20" s="223"/>
    </row>
    <row r="21" spans="1:16" x14ac:dyDescent="0.2">
      <c r="A21" s="223"/>
      <c r="B21" s="223"/>
      <c r="C21" s="223"/>
      <c r="D21" s="223"/>
      <c r="E21" s="223"/>
      <c r="F21" s="223"/>
      <c r="G21" s="223"/>
      <c r="H21" s="223"/>
      <c r="I21" s="223"/>
      <c r="J21" s="223"/>
      <c r="K21" s="223"/>
      <c r="L21" s="223"/>
      <c r="M21" s="223"/>
      <c r="N21" s="223"/>
      <c r="O21" s="223"/>
      <c r="P21" s="223"/>
    </row>
    <row r="22" spans="1:16" x14ac:dyDescent="0.2">
      <c r="A22" s="223"/>
      <c r="B22" s="223"/>
      <c r="C22" s="223"/>
      <c r="D22" s="223"/>
      <c r="E22" s="223"/>
      <c r="F22" s="223"/>
      <c r="G22" s="223"/>
      <c r="H22" s="223"/>
      <c r="I22" s="223"/>
      <c r="J22" s="223"/>
      <c r="K22" s="223"/>
      <c r="L22" s="223"/>
      <c r="M22" s="223"/>
      <c r="N22" s="223"/>
      <c r="O22" s="223"/>
      <c r="P22" s="223"/>
    </row>
    <row r="23" spans="1:16" x14ac:dyDescent="0.2">
      <c r="A23" s="223"/>
      <c r="B23" s="223"/>
      <c r="C23" s="223"/>
      <c r="D23" s="223"/>
      <c r="E23" s="223"/>
      <c r="F23" s="223"/>
      <c r="G23" s="223"/>
      <c r="H23" s="223"/>
      <c r="I23" s="223"/>
      <c r="J23" s="223"/>
      <c r="K23" s="223"/>
      <c r="L23" s="223"/>
      <c r="M23" s="223"/>
      <c r="N23" s="223"/>
      <c r="O23" s="223"/>
      <c r="P23" s="223"/>
    </row>
    <row r="24" spans="1:16" x14ac:dyDescent="0.2">
      <c r="A24" s="223"/>
      <c r="B24" s="223"/>
      <c r="C24" s="223"/>
      <c r="D24" s="223"/>
      <c r="E24" s="223"/>
      <c r="F24" s="223"/>
      <c r="G24" s="223"/>
      <c r="H24" s="223"/>
      <c r="I24" s="223"/>
      <c r="J24" s="223"/>
      <c r="K24" s="223"/>
      <c r="L24" s="223"/>
      <c r="M24" s="223"/>
      <c r="N24" s="223"/>
      <c r="O24" s="223"/>
      <c r="P24" s="223"/>
    </row>
    <row r="25" spans="1:16" x14ac:dyDescent="0.2">
      <c r="A25" s="223"/>
      <c r="B25" s="223"/>
      <c r="C25" s="223"/>
      <c r="D25" s="223"/>
      <c r="E25" s="223"/>
      <c r="F25" s="223"/>
      <c r="G25" s="223"/>
      <c r="H25" s="223"/>
      <c r="I25" s="223"/>
      <c r="J25" s="223"/>
      <c r="K25" s="223"/>
      <c r="L25" s="223"/>
      <c r="M25" s="223"/>
      <c r="N25" s="223"/>
      <c r="O25" s="223"/>
      <c r="P25" s="223"/>
    </row>
    <row r="26" spans="1:16" x14ac:dyDescent="0.2">
      <c r="A26" s="223"/>
      <c r="B26" s="223"/>
      <c r="C26" s="223"/>
      <c r="D26" s="223"/>
      <c r="E26" s="223"/>
      <c r="F26" s="223"/>
      <c r="G26" s="223"/>
      <c r="H26" s="223"/>
      <c r="I26" s="223"/>
      <c r="J26" s="223"/>
      <c r="K26" s="223"/>
      <c r="L26" s="223"/>
      <c r="M26" s="223"/>
      <c r="N26" s="223"/>
      <c r="O26" s="223"/>
      <c r="P26" s="223"/>
    </row>
    <row r="27" spans="1:16" x14ac:dyDescent="0.2">
      <c r="A27" s="223"/>
      <c r="B27" s="223"/>
      <c r="C27" s="223"/>
      <c r="D27" s="223"/>
      <c r="E27" s="223"/>
      <c r="F27" s="223"/>
      <c r="G27" s="223"/>
      <c r="H27" s="223"/>
      <c r="I27" s="223"/>
      <c r="J27" s="223"/>
      <c r="K27" s="223"/>
      <c r="L27" s="223"/>
      <c r="M27" s="223"/>
      <c r="N27" s="223"/>
      <c r="O27" s="223"/>
      <c r="P27" s="223"/>
    </row>
    <row r="28" spans="1:16" x14ac:dyDescent="0.2">
      <c r="A28" s="223"/>
      <c r="B28" s="223"/>
      <c r="C28" s="223"/>
      <c r="D28" s="223"/>
      <c r="E28" s="223"/>
      <c r="F28" s="223"/>
      <c r="G28" s="223"/>
      <c r="H28" s="223"/>
      <c r="I28" s="223"/>
      <c r="J28" s="223"/>
      <c r="K28" s="223"/>
      <c r="L28" s="223"/>
      <c r="M28" s="223"/>
      <c r="N28" s="223"/>
      <c r="O28" s="223"/>
      <c r="P28" s="223"/>
    </row>
    <row r="29" spans="1:16" x14ac:dyDescent="0.2">
      <c r="A29" s="223"/>
      <c r="B29" s="223"/>
      <c r="C29" s="223"/>
      <c r="D29" s="223"/>
      <c r="E29" s="223"/>
      <c r="F29" s="223"/>
      <c r="G29" s="223"/>
      <c r="H29" s="223"/>
      <c r="I29" s="223"/>
      <c r="J29" s="223"/>
      <c r="K29" s="223"/>
      <c r="L29" s="223"/>
      <c r="M29" s="223"/>
      <c r="N29" s="223"/>
      <c r="O29" s="223"/>
      <c r="P29" s="223"/>
    </row>
    <row r="30" spans="1:16" x14ac:dyDescent="0.2">
      <c r="A30" s="223"/>
      <c r="B30" s="223"/>
      <c r="C30" s="223"/>
      <c r="D30" s="223"/>
      <c r="E30" s="223"/>
      <c r="F30" s="223"/>
      <c r="G30" s="223"/>
      <c r="H30" s="223"/>
      <c r="I30" s="223"/>
      <c r="J30" s="223"/>
      <c r="K30" s="223"/>
      <c r="L30" s="223"/>
      <c r="M30" s="223"/>
      <c r="N30" s="223"/>
      <c r="O30" s="223"/>
      <c r="P30" s="223"/>
    </row>
    <row r="31" spans="1:16" x14ac:dyDescent="0.2">
      <c r="A31" s="223"/>
      <c r="B31" s="223"/>
      <c r="C31" s="223"/>
      <c r="D31" s="223"/>
      <c r="E31" s="223"/>
      <c r="F31" s="223"/>
      <c r="G31" s="223"/>
      <c r="H31" s="223"/>
      <c r="I31" s="223"/>
      <c r="J31" s="223"/>
      <c r="K31" s="223"/>
      <c r="L31" s="223"/>
      <c r="M31" s="223"/>
      <c r="N31" s="223"/>
      <c r="O31" s="223"/>
      <c r="P31" s="223"/>
    </row>
    <row r="32" spans="1:16" x14ac:dyDescent="0.2">
      <c r="A32" s="223"/>
      <c r="B32" s="223"/>
      <c r="C32" s="223"/>
      <c r="D32" s="223"/>
      <c r="E32" s="223"/>
      <c r="F32" s="223"/>
      <c r="G32" s="223"/>
      <c r="H32" s="223"/>
      <c r="I32" s="223"/>
      <c r="J32" s="223"/>
      <c r="K32" s="223"/>
      <c r="L32" s="223"/>
      <c r="M32" s="223"/>
      <c r="N32" s="223"/>
      <c r="O32" s="223"/>
      <c r="P32" s="223"/>
    </row>
    <row r="33" spans="1:16" x14ac:dyDescent="0.2">
      <c r="A33" s="223"/>
      <c r="B33" s="223"/>
      <c r="C33" s="223"/>
      <c r="D33" s="223"/>
      <c r="E33" s="223"/>
      <c r="F33" s="223"/>
      <c r="G33" s="223"/>
      <c r="H33" s="223"/>
      <c r="I33" s="223"/>
      <c r="J33" s="223"/>
      <c r="K33" s="223"/>
      <c r="L33" s="223"/>
      <c r="M33" s="223"/>
      <c r="N33" s="223"/>
      <c r="O33" s="223"/>
      <c r="P33" s="223"/>
    </row>
    <row r="34" spans="1:16" x14ac:dyDescent="0.2">
      <c r="A34" s="223"/>
      <c r="B34" s="223"/>
      <c r="C34" s="223"/>
      <c r="D34" s="223"/>
      <c r="E34" s="223"/>
      <c r="F34" s="223"/>
      <c r="G34" s="223"/>
      <c r="H34" s="223"/>
      <c r="I34" s="223"/>
      <c r="J34" s="223"/>
      <c r="K34" s="223"/>
      <c r="L34" s="223"/>
      <c r="M34" s="223"/>
      <c r="N34" s="223"/>
      <c r="O34" s="223"/>
      <c r="P34" s="223"/>
    </row>
    <row r="35" spans="1:16" x14ac:dyDescent="0.2">
      <c r="A35" s="223"/>
      <c r="B35" s="223"/>
      <c r="C35" s="223"/>
      <c r="D35" s="223"/>
      <c r="E35" s="223"/>
      <c r="F35" s="223"/>
      <c r="G35" s="223"/>
      <c r="H35" s="223"/>
      <c r="I35" s="223"/>
      <c r="J35" s="223"/>
      <c r="K35" s="223"/>
      <c r="L35" s="223"/>
      <c r="M35" s="223"/>
      <c r="N35" s="223"/>
      <c r="O35" s="223"/>
      <c r="P35" s="223"/>
    </row>
    <row r="36" spans="1:16" x14ac:dyDescent="0.2">
      <c r="A36" s="223"/>
      <c r="B36" s="223"/>
      <c r="C36" s="223"/>
      <c r="D36" s="223"/>
      <c r="E36" s="223"/>
      <c r="F36" s="223"/>
      <c r="G36" s="223"/>
      <c r="H36" s="223"/>
      <c r="I36" s="223"/>
      <c r="J36" s="223"/>
      <c r="K36" s="223"/>
      <c r="L36" s="223"/>
      <c r="M36" s="223"/>
      <c r="N36" s="223"/>
      <c r="O36" s="223"/>
      <c r="P36" s="223"/>
    </row>
    <row r="37" spans="1:16" x14ac:dyDescent="0.2">
      <c r="A37" s="223"/>
      <c r="B37" s="223"/>
      <c r="C37" s="223"/>
      <c r="D37" s="223"/>
      <c r="E37" s="223"/>
      <c r="F37" s="223"/>
      <c r="G37" s="223"/>
      <c r="H37" s="223"/>
      <c r="I37" s="223"/>
      <c r="J37" s="223"/>
      <c r="K37" s="223"/>
      <c r="L37" s="223"/>
      <c r="M37" s="223"/>
      <c r="N37" s="223"/>
      <c r="O37" s="223"/>
      <c r="P37" s="223"/>
    </row>
    <row r="38" spans="1:16" x14ac:dyDescent="0.2">
      <c r="A38" s="223"/>
      <c r="B38" s="223"/>
      <c r="C38" s="223"/>
      <c r="D38" s="223"/>
      <c r="E38" s="223"/>
      <c r="F38" s="223"/>
      <c r="G38" s="223"/>
      <c r="H38" s="223"/>
      <c r="I38" s="223"/>
      <c r="J38" s="223"/>
      <c r="K38" s="223"/>
      <c r="L38" s="223"/>
      <c r="M38" s="223"/>
      <c r="N38" s="223"/>
      <c r="O38" s="223"/>
      <c r="P38" s="223"/>
    </row>
    <row r="39" spans="1:16" x14ac:dyDescent="0.2">
      <c r="A39" s="223"/>
      <c r="B39" s="223"/>
      <c r="C39" s="223"/>
      <c r="D39" s="223"/>
      <c r="E39" s="223"/>
      <c r="F39" s="223"/>
      <c r="G39" s="223"/>
      <c r="H39" s="223"/>
      <c r="I39" s="223"/>
      <c r="J39" s="223"/>
      <c r="K39" s="223"/>
      <c r="L39" s="223"/>
      <c r="M39" s="223"/>
      <c r="N39" s="223"/>
      <c r="O39" s="223"/>
      <c r="P39" s="223"/>
    </row>
    <row r="40" spans="1:16" x14ac:dyDescent="0.2">
      <c r="A40" s="223"/>
      <c r="B40" s="223"/>
      <c r="C40" s="223"/>
      <c r="D40" s="223"/>
      <c r="E40" s="223"/>
      <c r="F40" s="223"/>
      <c r="G40" s="223"/>
      <c r="H40" s="223"/>
      <c r="I40" s="223"/>
      <c r="J40" s="223"/>
      <c r="K40" s="223"/>
      <c r="L40" s="223"/>
      <c r="M40" s="223"/>
      <c r="N40" s="223"/>
      <c r="O40" s="223"/>
      <c r="P40" s="223"/>
    </row>
    <row r="41" spans="1:16" x14ac:dyDescent="0.2">
      <c r="A41" s="223"/>
      <c r="B41" s="223"/>
      <c r="C41" s="223"/>
      <c r="D41" s="223"/>
      <c r="E41" s="223"/>
      <c r="F41" s="223"/>
      <c r="G41" s="223"/>
      <c r="H41" s="223"/>
      <c r="I41" s="223"/>
      <c r="J41" s="223"/>
      <c r="K41" s="223"/>
      <c r="L41" s="223"/>
      <c r="M41" s="223"/>
      <c r="N41" s="223"/>
      <c r="O41" s="223"/>
      <c r="P41" s="223"/>
    </row>
    <row r="42" spans="1:16" x14ac:dyDescent="0.2">
      <c r="A42" s="223"/>
      <c r="B42" s="223"/>
      <c r="C42" s="223"/>
      <c r="D42" s="223"/>
      <c r="E42" s="223"/>
      <c r="F42" s="223"/>
      <c r="G42" s="223"/>
      <c r="H42" s="223"/>
      <c r="I42" s="223"/>
      <c r="J42" s="223"/>
      <c r="K42" s="223"/>
      <c r="L42" s="223"/>
      <c r="M42" s="223"/>
      <c r="N42" s="223"/>
      <c r="O42" s="223"/>
      <c r="P42" s="223"/>
    </row>
    <row r="43" spans="1:16" x14ac:dyDescent="0.2">
      <c r="A43" s="223"/>
      <c r="B43" s="223"/>
      <c r="C43" s="223"/>
      <c r="D43" s="223"/>
      <c r="E43" s="223"/>
      <c r="F43" s="223"/>
      <c r="G43" s="223"/>
      <c r="H43" s="223"/>
      <c r="I43" s="223"/>
      <c r="J43" s="223"/>
      <c r="K43" s="223"/>
      <c r="L43" s="223"/>
      <c r="M43" s="223"/>
      <c r="N43" s="223"/>
      <c r="O43" s="223"/>
      <c r="P43" s="223"/>
    </row>
    <row r="44" spans="1:16" x14ac:dyDescent="0.2">
      <c r="A44" s="223"/>
      <c r="B44" s="223"/>
      <c r="C44" s="223"/>
      <c r="D44" s="223"/>
      <c r="E44" s="223"/>
      <c r="F44" s="223"/>
      <c r="G44" s="223"/>
      <c r="H44" s="223"/>
      <c r="I44" s="223"/>
      <c r="J44" s="223"/>
      <c r="K44" s="223"/>
      <c r="L44" s="223"/>
      <c r="M44" s="223"/>
      <c r="N44" s="223"/>
      <c r="O44" s="223"/>
      <c r="P44" s="223"/>
    </row>
    <row r="45" spans="1:16" x14ac:dyDescent="0.2">
      <c r="A45" s="223"/>
      <c r="B45" s="223"/>
      <c r="C45" s="223"/>
      <c r="D45" s="223"/>
      <c r="E45" s="223"/>
      <c r="F45" s="223"/>
      <c r="G45" s="223"/>
      <c r="H45" s="223"/>
      <c r="I45" s="223"/>
      <c r="J45" s="223"/>
      <c r="K45" s="223"/>
      <c r="L45" s="223"/>
      <c r="M45" s="223"/>
      <c r="N45" s="223"/>
      <c r="O45" s="223"/>
      <c r="P45" s="223"/>
    </row>
    <row r="46" spans="1:16" x14ac:dyDescent="0.2">
      <c r="A46" s="223"/>
      <c r="B46" s="223"/>
      <c r="C46" s="223"/>
      <c r="D46" s="223"/>
      <c r="E46" s="223"/>
      <c r="F46" s="223"/>
      <c r="G46" s="223"/>
      <c r="H46" s="223"/>
      <c r="I46" s="223"/>
      <c r="J46" s="223"/>
      <c r="K46" s="223"/>
      <c r="L46" s="223"/>
      <c r="M46" s="223"/>
      <c r="N46" s="223"/>
      <c r="O46" s="223"/>
      <c r="P46" s="223"/>
    </row>
    <row r="47" spans="1:16" x14ac:dyDescent="0.2">
      <c r="A47" s="223"/>
      <c r="B47" s="223"/>
      <c r="C47" s="223"/>
      <c r="D47" s="223"/>
      <c r="E47" s="223"/>
      <c r="F47" s="223"/>
      <c r="G47" s="223"/>
      <c r="H47" s="223"/>
      <c r="I47" s="223"/>
      <c r="J47" s="223"/>
      <c r="K47" s="223"/>
      <c r="L47" s="223"/>
      <c r="M47" s="223"/>
      <c r="N47" s="223"/>
      <c r="O47" s="223"/>
      <c r="P47" s="223"/>
    </row>
    <row r="48" spans="1:16" x14ac:dyDescent="0.2">
      <c r="A48" s="223"/>
      <c r="B48" s="223"/>
      <c r="C48" s="223"/>
      <c r="D48" s="223"/>
      <c r="E48" s="223"/>
      <c r="F48" s="223"/>
      <c r="G48" s="223"/>
      <c r="H48" s="223"/>
      <c r="I48" s="223"/>
      <c r="J48" s="223"/>
      <c r="K48" s="223"/>
      <c r="L48" s="223"/>
      <c r="M48" s="223"/>
      <c r="N48" s="223"/>
      <c r="O48" s="223"/>
      <c r="P48" s="223"/>
    </row>
    <row r="49" spans="1:16" x14ac:dyDescent="0.2">
      <c r="A49" s="223"/>
      <c r="B49" s="223"/>
      <c r="C49" s="223"/>
      <c r="D49" s="223"/>
      <c r="E49" s="223"/>
      <c r="F49" s="223"/>
      <c r="G49" s="223"/>
      <c r="H49" s="223"/>
      <c r="I49" s="223"/>
      <c r="J49" s="223"/>
      <c r="K49" s="223"/>
      <c r="L49" s="223"/>
      <c r="M49" s="223"/>
      <c r="N49" s="223"/>
      <c r="O49" s="223"/>
      <c r="P49" s="223"/>
    </row>
    <row r="50" spans="1:16" x14ac:dyDescent="0.2">
      <c r="A50" s="223"/>
      <c r="B50" s="223"/>
      <c r="C50" s="223"/>
      <c r="D50" s="223"/>
      <c r="E50" s="223"/>
      <c r="F50" s="223"/>
      <c r="G50" s="223"/>
      <c r="H50" s="223"/>
      <c r="I50" s="223"/>
      <c r="J50" s="223"/>
      <c r="K50" s="223"/>
      <c r="L50" s="223"/>
      <c r="M50" s="223"/>
      <c r="N50" s="223"/>
      <c r="O50" s="223"/>
      <c r="P50" s="223"/>
    </row>
    <row r="51" spans="1:16" x14ac:dyDescent="0.2">
      <c r="A51" s="223"/>
      <c r="B51" s="223"/>
      <c r="C51" s="223"/>
      <c r="D51" s="223"/>
      <c r="E51" s="223"/>
      <c r="F51" s="223"/>
      <c r="G51" s="223"/>
      <c r="H51" s="223"/>
      <c r="I51" s="223"/>
      <c r="J51" s="223"/>
      <c r="K51" s="223"/>
      <c r="L51" s="223"/>
      <c r="M51" s="223"/>
      <c r="N51" s="223"/>
      <c r="O51" s="223"/>
      <c r="P51" s="223"/>
    </row>
    <row r="52" spans="1:16" x14ac:dyDescent="0.2">
      <c r="A52" s="223"/>
      <c r="B52" s="223"/>
      <c r="C52" s="223"/>
      <c r="D52" s="223"/>
      <c r="E52" s="223"/>
      <c r="F52" s="223"/>
      <c r="G52" s="223"/>
      <c r="H52" s="223"/>
      <c r="I52" s="223"/>
      <c r="J52" s="223"/>
      <c r="K52" s="223"/>
      <c r="L52" s="223"/>
      <c r="M52" s="223"/>
      <c r="N52" s="223"/>
      <c r="O52" s="223"/>
      <c r="P52" s="223"/>
    </row>
    <row r="53" spans="1:16" x14ac:dyDescent="0.2">
      <c r="A53" s="223"/>
      <c r="B53" s="223"/>
      <c r="C53" s="223"/>
      <c r="D53" s="223"/>
      <c r="E53" s="223"/>
      <c r="F53" s="223"/>
      <c r="G53" s="223"/>
      <c r="H53" s="223"/>
      <c r="I53" s="223"/>
      <c r="J53" s="223"/>
      <c r="K53" s="223"/>
      <c r="L53" s="223"/>
      <c r="M53" s="223"/>
      <c r="N53" s="223"/>
      <c r="O53" s="223"/>
      <c r="P53" s="223"/>
    </row>
    <row r="54" spans="1:16" x14ac:dyDescent="0.2">
      <c r="A54" s="223"/>
      <c r="B54" s="223"/>
      <c r="C54" s="223"/>
      <c r="D54" s="223"/>
      <c r="E54" s="223"/>
      <c r="F54" s="223"/>
      <c r="G54" s="223"/>
      <c r="H54" s="223"/>
      <c r="I54" s="223"/>
      <c r="J54" s="223"/>
      <c r="K54" s="223"/>
      <c r="L54" s="223"/>
      <c r="M54" s="223"/>
      <c r="N54" s="223"/>
      <c r="O54" s="223"/>
      <c r="P54" s="223"/>
    </row>
    <row r="55" spans="1:16" x14ac:dyDescent="0.2">
      <c r="A55" s="223"/>
      <c r="B55" s="223"/>
      <c r="C55" s="223"/>
      <c r="D55" s="223"/>
      <c r="E55" s="223"/>
      <c r="F55" s="223"/>
      <c r="G55" s="223"/>
      <c r="H55" s="223"/>
      <c r="I55" s="223"/>
      <c r="J55" s="223"/>
      <c r="K55" s="223"/>
      <c r="L55" s="223"/>
      <c r="M55" s="223"/>
      <c r="N55" s="223"/>
      <c r="O55" s="223"/>
      <c r="P55" s="223"/>
    </row>
    <row r="56" spans="1:16" x14ac:dyDescent="0.2">
      <c r="A56" s="223"/>
      <c r="B56" s="223"/>
      <c r="C56" s="223"/>
      <c r="D56" s="223"/>
      <c r="E56" s="223"/>
      <c r="F56" s="223"/>
      <c r="G56" s="223"/>
      <c r="H56" s="223"/>
      <c r="I56" s="223"/>
      <c r="J56" s="223"/>
      <c r="K56" s="223"/>
      <c r="L56" s="223"/>
      <c r="M56" s="223"/>
      <c r="N56" s="223"/>
      <c r="O56" s="223"/>
      <c r="P56" s="223"/>
    </row>
    <row r="57" spans="1:16" x14ac:dyDescent="0.2">
      <c r="A57" s="223"/>
      <c r="B57" s="223"/>
      <c r="C57" s="223"/>
      <c r="D57" s="223"/>
      <c r="E57" s="223"/>
      <c r="F57" s="223"/>
      <c r="G57" s="223"/>
      <c r="H57" s="223"/>
      <c r="I57" s="223"/>
      <c r="J57" s="223"/>
      <c r="K57" s="223"/>
      <c r="L57" s="223"/>
      <c r="M57" s="223"/>
      <c r="N57" s="223"/>
      <c r="O57" s="223"/>
      <c r="P57" s="223"/>
    </row>
    <row r="58" spans="1:16" x14ac:dyDescent="0.2">
      <c r="A58" s="223"/>
      <c r="B58" s="223"/>
      <c r="C58" s="223"/>
      <c r="D58" s="223"/>
      <c r="E58" s="223"/>
      <c r="F58" s="223"/>
      <c r="G58" s="223"/>
      <c r="H58" s="223"/>
      <c r="I58" s="223"/>
      <c r="J58" s="223"/>
      <c r="K58" s="223"/>
      <c r="L58" s="223"/>
      <c r="M58" s="223"/>
      <c r="N58" s="223"/>
      <c r="O58" s="223"/>
      <c r="P58" s="223"/>
    </row>
    <row r="59" spans="1:16" x14ac:dyDescent="0.2">
      <c r="A59" s="223"/>
      <c r="B59" s="223"/>
      <c r="C59" s="223"/>
      <c r="D59" s="223"/>
      <c r="E59" s="223"/>
      <c r="F59" s="223"/>
      <c r="G59" s="223"/>
      <c r="H59" s="223"/>
      <c r="I59" s="223"/>
      <c r="J59" s="223"/>
      <c r="K59" s="223"/>
      <c r="L59" s="223"/>
      <c r="M59" s="223"/>
      <c r="N59" s="223"/>
      <c r="O59" s="223"/>
      <c r="P59" s="223"/>
    </row>
    <row r="60" spans="1:16" x14ac:dyDescent="0.2">
      <c r="A60" s="223"/>
      <c r="B60" s="223"/>
      <c r="C60" s="223"/>
      <c r="D60" s="223"/>
      <c r="E60" s="223"/>
      <c r="F60" s="223"/>
      <c r="G60" s="223"/>
      <c r="H60" s="223"/>
      <c r="I60" s="223"/>
      <c r="J60" s="223"/>
      <c r="K60" s="223"/>
      <c r="L60" s="223"/>
      <c r="M60" s="223"/>
      <c r="N60" s="223"/>
      <c r="O60" s="223"/>
      <c r="P60" s="223"/>
    </row>
    <row r="61" spans="1:16" x14ac:dyDescent="0.2">
      <c r="A61" s="223"/>
      <c r="B61" s="223"/>
      <c r="C61" s="223"/>
      <c r="D61" s="223"/>
      <c r="E61" s="223"/>
      <c r="F61" s="223"/>
      <c r="G61" s="223"/>
      <c r="H61" s="223"/>
      <c r="I61" s="223"/>
      <c r="J61" s="223"/>
      <c r="K61" s="223"/>
      <c r="L61" s="223"/>
      <c r="M61" s="223"/>
      <c r="N61" s="223"/>
      <c r="O61" s="223"/>
      <c r="P61" s="223"/>
    </row>
    <row r="62" spans="1:16" x14ac:dyDescent="0.2">
      <c r="A62" s="223"/>
      <c r="B62" s="223"/>
      <c r="C62" s="223"/>
      <c r="D62" s="223"/>
      <c r="E62" s="223"/>
      <c r="F62" s="223"/>
      <c r="G62" s="223"/>
      <c r="H62" s="223"/>
      <c r="I62" s="223"/>
      <c r="J62" s="223"/>
      <c r="K62" s="223"/>
      <c r="L62" s="223"/>
      <c r="M62" s="223"/>
      <c r="N62" s="223"/>
      <c r="O62" s="223"/>
      <c r="P62" s="223"/>
    </row>
    <row r="63" spans="1:16" x14ac:dyDescent="0.2">
      <c r="A63" s="223"/>
      <c r="B63" s="223"/>
      <c r="C63" s="223"/>
      <c r="D63" s="223"/>
      <c r="E63" s="223"/>
      <c r="F63" s="223"/>
      <c r="G63" s="223"/>
      <c r="H63" s="223"/>
      <c r="I63" s="223"/>
      <c r="J63" s="223"/>
      <c r="K63" s="223"/>
      <c r="L63" s="223"/>
      <c r="M63" s="223"/>
      <c r="N63" s="223"/>
      <c r="O63" s="223"/>
      <c r="P63" s="223"/>
    </row>
    <row r="64" spans="1:16" x14ac:dyDescent="0.2">
      <c r="A64" s="223"/>
      <c r="B64" s="223"/>
      <c r="C64" s="223"/>
      <c r="D64" s="223"/>
      <c r="E64" s="223"/>
      <c r="F64" s="223"/>
      <c r="G64" s="223"/>
      <c r="H64" s="223"/>
      <c r="I64" s="223"/>
      <c r="J64" s="223"/>
      <c r="K64" s="223"/>
      <c r="L64" s="223"/>
      <c r="M64" s="223"/>
      <c r="N64" s="223"/>
      <c r="O64" s="223"/>
      <c r="P64" s="223"/>
    </row>
    <row r="65" spans="1:16" x14ac:dyDescent="0.2">
      <c r="A65" s="223"/>
      <c r="B65" s="223"/>
      <c r="C65" s="223"/>
      <c r="D65" s="223"/>
      <c r="E65" s="223"/>
      <c r="F65" s="223"/>
      <c r="G65" s="223"/>
      <c r="H65" s="223"/>
      <c r="I65" s="223"/>
      <c r="J65" s="223"/>
      <c r="K65" s="223"/>
      <c r="L65" s="223"/>
      <c r="M65" s="223"/>
      <c r="N65" s="223"/>
      <c r="O65" s="223"/>
      <c r="P65" s="223"/>
    </row>
    <row r="66" spans="1:16" x14ac:dyDescent="0.2">
      <c r="A66" s="223"/>
      <c r="B66" s="223"/>
      <c r="C66" s="223"/>
      <c r="D66" s="223"/>
      <c r="E66" s="223"/>
      <c r="F66" s="223"/>
      <c r="G66" s="223"/>
      <c r="H66" s="223"/>
      <c r="I66" s="223"/>
      <c r="J66" s="223"/>
      <c r="K66" s="223"/>
      <c r="L66" s="223"/>
      <c r="M66" s="223"/>
      <c r="N66" s="223"/>
      <c r="O66" s="223"/>
      <c r="P66" s="223"/>
    </row>
    <row r="67" spans="1:16" x14ac:dyDescent="0.2">
      <c r="A67" s="223"/>
      <c r="B67" s="223"/>
      <c r="C67" s="223"/>
      <c r="D67" s="223"/>
      <c r="E67" s="223"/>
      <c r="F67" s="223"/>
      <c r="G67" s="223"/>
      <c r="H67" s="223"/>
      <c r="I67" s="223"/>
      <c r="J67" s="223"/>
      <c r="K67" s="223"/>
      <c r="L67" s="223"/>
      <c r="M67" s="223"/>
      <c r="N67" s="223"/>
      <c r="O67" s="223"/>
      <c r="P67" s="223"/>
    </row>
    <row r="68" spans="1:16" x14ac:dyDescent="0.2">
      <c r="A68" s="223"/>
      <c r="B68" s="223"/>
      <c r="C68" s="223"/>
      <c r="D68" s="223"/>
      <c r="E68" s="223"/>
      <c r="F68" s="223"/>
      <c r="G68" s="223"/>
      <c r="H68" s="223"/>
      <c r="I68" s="223"/>
      <c r="J68" s="223"/>
      <c r="K68" s="223"/>
      <c r="L68" s="223"/>
      <c r="M68" s="223"/>
      <c r="N68" s="223"/>
      <c r="O68" s="223"/>
      <c r="P68" s="223"/>
    </row>
    <row r="69" spans="1:16" x14ac:dyDescent="0.2">
      <c r="A69" s="223"/>
      <c r="B69" s="223"/>
      <c r="C69" s="223"/>
      <c r="D69" s="223"/>
      <c r="E69" s="223"/>
      <c r="F69" s="223"/>
      <c r="G69" s="223"/>
      <c r="H69" s="223"/>
      <c r="I69" s="223"/>
      <c r="J69" s="223"/>
      <c r="K69" s="223"/>
      <c r="L69" s="223"/>
      <c r="M69" s="223"/>
      <c r="N69" s="223"/>
      <c r="O69" s="223"/>
      <c r="P69" s="223"/>
    </row>
    <row r="70" spans="1:16" x14ac:dyDescent="0.2">
      <c r="A70" s="223"/>
      <c r="B70" s="223"/>
      <c r="C70" s="223"/>
      <c r="D70" s="223"/>
      <c r="E70" s="223"/>
      <c r="F70" s="223"/>
      <c r="G70" s="223"/>
      <c r="H70" s="223"/>
      <c r="I70" s="223"/>
      <c r="J70" s="223"/>
      <c r="K70" s="223"/>
      <c r="L70" s="223"/>
      <c r="M70" s="223"/>
      <c r="N70" s="223"/>
      <c r="O70" s="223"/>
      <c r="P70" s="223"/>
    </row>
    <row r="71" spans="1:16" x14ac:dyDescent="0.2">
      <c r="A71" s="223"/>
      <c r="B71" s="223"/>
      <c r="C71" s="223"/>
      <c r="D71" s="223"/>
      <c r="E71" s="223"/>
      <c r="F71" s="223"/>
      <c r="G71" s="223"/>
      <c r="H71" s="223"/>
      <c r="I71" s="223"/>
      <c r="J71" s="223"/>
      <c r="K71" s="223"/>
      <c r="L71" s="223"/>
      <c r="M71" s="223"/>
      <c r="N71" s="223"/>
      <c r="O71" s="223"/>
      <c r="P71" s="223"/>
    </row>
    <row r="72" spans="1:16" x14ac:dyDescent="0.2">
      <c r="A72" s="223"/>
      <c r="B72" s="223"/>
      <c r="C72" s="223"/>
      <c r="D72" s="223"/>
      <c r="E72" s="223"/>
      <c r="F72" s="223"/>
      <c r="G72" s="223"/>
      <c r="H72" s="223"/>
      <c r="I72" s="223"/>
      <c r="J72" s="223"/>
      <c r="K72" s="223"/>
      <c r="L72" s="223"/>
      <c r="M72" s="223"/>
      <c r="N72" s="223"/>
      <c r="O72" s="223"/>
      <c r="P72" s="223"/>
    </row>
    <row r="73" spans="1:16" x14ac:dyDescent="0.2">
      <c r="A73" s="223"/>
      <c r="B73" s="223"/>
      <c r="C73" s="223"/>
      <c r="D73" s="223"/>
      <c r="E73" s="223"/>
      <c r="F73" s="223"/>
      <c r="G73" s="223"/>
      <c r="H73" s="223"/>
      <c r="I73" s="223"/>
      <c r="J73" s="223"/>
      <c r="K73" s="223"/>
      <c r="L73" s="223"/>
      <c r="M73" s="223"/>
      <c r="N73" s="223"/>
      <c r="O73" s="223"/>
      <c r="P73" s="223"/>
    </row>
    <row r="74" spans="1:16" x14ac:dyDescent="0.2">
      <c r="A74" s="223"/>
      <c r="B74" s="223"/>
      <c r="C74" s="223"/>
      <c r="D74" s="223"/>
      <c r="E74" s="223"/>
      <c r="F74" s="223"/>
      <c r="G74" s="223"/>
      <c r="H74" s="223"/>
      <c r="I74" s="223"/>
      <c r="J74" s="223"/>
      <c r="K74" s="223"/>
      <c r="L74" s="223"/>
      <c r="M74" s="223"/>
      <c r="N74" s="223"/>
      <c r="O74" s="223"/>
      <c r="P74" s="223"/>
    </row>
    <row r="75" spans="1:16" x14ac:dyDescent="0.2">
      <c r="A75" s="223"/>
      <c r="B75" s="223"/>
      <c r="C75" s="223"/>
      <c r="D75" s="223"/>
      <c r="E75" s="223"/>
      <c r="F75" s="223"/>
      <c r="G75" s="223"/>
      <c r="H75" s="223"/>
      <c r="I75" s="223"/>
      <c r="J75" s="223"/>
      <c r="K75" s="223"/>
      <c r="L75" s="223"/>
      <c r="M75" s="223"/>
      <c r="N75" s="223"/>
      <c r="O75" s="223"/>
      <c r="P75" s="223"/>
    </row>
    <row r="76" spans="1:16" x14ac:dyDescent="0.2">
      <c r="A76" s="223"/>
      <c r="B76" s="223"/>
      <c r="C76" s="223"/>
      <c r="D76" s="223"/>
      <c r="E76" s="223"/>
      <c r="F76" s="223"/>
      <c r="G76" s="223"/>
      <c r="H76" s="223"/>
      <c r="I76" s="223"/>
      <c r="J76" s="223"/>
      <c r="K76" s="223"/>
      <c r="L76" s="223"/>
      <c r="M76" s="223"/>
      <c r="N76" s="223"/>
      <c r="O76" s="223"/>
      <c r="P76" s="223"/>
    </row>
    <row r="77" spans="1:16" x14ac:dyDescent="0.2">
      <c r="A77" s="223"/>
      <c r="B77" s="223"/>
      <c r="C77" s="223"/>
      <c r="D77" s="223"/>
      <c r="E77" s="223"/>
      <c r="F77" s="223"/>
      <c r="G77" s="223"/>
      <c r="H77" s="223"/>
      <c r="I77" s="223"/>
      <c r="J77" s="223"/>
      <c r="K77" s="223"/>
      <c r="L77" s="223"/>
      <c r="M77" s="223"/>
      <c r="N77" s="223"/>
      <c r="O77" s="223"/>
      <c r="P77" s="223"/>
    </row>
    <row r="78" spans="1:16" x14ac:dyDescent="0.2">
      <c r="A78" s="223"/>
      <c r="B78" s="223"/>
      <c r="C78" s="223"/>
      <c r="D78" s="223"/>
      <c r="E78" s="223"/>
      <c r="F78" s="223"/>
      <c r="G78" s="223"/>
      <c r="H78" s="223"/>
      <c r="I78" s="223"/>
      <c r="J78" s="223"/>
      <c r="K78" s="223"/>
      <c r="L78" s="223"/>
      <c r="M78" s="223"/>
      <c r="N78" s="223"/>
      <c r="O78" s="223"/>
      <c r="P78" s="223"/>
    </row>
    <row r="79" spans="1:16" x14ac:dyDescent="0.2">
      <c r="A79" s="223"/>
      <c r="B79" s="223"/>
      <c r="C79" s="223"/>
      <c r="D79" s="223"/>
      <c r="E79" s="223"/>
      <c r="F79" s="223"/>
      <c r="G79" s="223"/>
      <c r="H79" s="223"/>
      <c r="I79" s="223"/>
      <c r="J79" s="223"/>
      <c r="K79" s="223"/>
      <c r="L79" s="223"/>
      <c r="M79" s="223"/>
      <c r="N79" s="223"/>
      <c r="O79" s="223"/>
      <c r="P79" s="223"/>
    </row>
    <row r="80" spans="1:16" x14ac:dyDescent="0.2">
      <c r="A80" s="223"/>
      <c r="B80" s="223"/>
      <c r="C80" s="223"/>
      <c r="D80" s="223"/>
      <c r="E80" s="223"/>
      <c r="F80" s="223"/>
      <c r="G80" s="223"/>
      <c r="H80" s="223"/>
      <c r="I80" s="223"/>
      <c r="J80" s="223"/>
      <c r="K80" s="223"/>
      <c r="L80" s="223"/>
      <c r="M80" s="223"/>
      <c r="N80" s="223"/>
      <c r="O80" s="223"/>
      <c r="P80" s="223"/>
    </row>
    <row r="81" spans="1:16" x14ac:dyDescent="0.2">
      <c r="A81" s="223"/>
      <c r="B81" s="223"/>
      <c r="C81" s="223"/>
      <c r="D81" s="223"/>
      <c r="E81" s="223"/>
      <c r="F81" s="223"/>
      <c r="G81" s="223"/>
      <c r="H81" s="223"/>
      <c r="I81" s="223"/>
      <c r="J81" s="223"/>
      <c r="K81" s="223"/>
      <c r="L81" s="223"/>
      <c r="M81" s="223"/>
      <c r="N81" s="223"/>
      <c r="O81" s="223"/>
      <c r="P81" s="223"/>
    </row>
    <row r="82" spans="1:16" x14ac:dyDescent="0.2">
      <c r="A82" s="223"/>
      <c r="B82" s="223"/>
      <c r="C82" s="223"/>
      <c r="D82" s="223"/>
      <c r="E82" s="223"/>
      <c r="F82" s="223"/>
      <c r="G82" s="223"/>
      <c r="H82" s="223"/>
      <c r="I82" s="223"/>
      <c r="J82" s="223"/>
      <c r="K82" s="223"/>
      <c r="L82" s="223"/>
      <c r="M82" s="223"/>
      <c r="N82" s="223"/>
      <c r="O82" s="223"/>
      <c r="P82" s="223"/>
    </row>
    <row r="83" spans="1:16" x14ac:dyDescent="0.2">
      <c r="A83" s="223"/>
      <c r="B83" s="223"/>
      <c r="C83" s="223"/>
      <c r="D83" s="223"/>
      <c r="E83" s="223"/>
      <c r="F83" s="223"/>
      <c r="G83" s="223"/>
      <c r="H83" s="223"/>
      <c r="I83" s="223"/>
      <c r="J83" s="223"/>
      <c r="K83" s="223"/>
      <c r="L83" s="223"/>
      <c r="M83" s="223"/>
      <c r="N83" s="223"/>
      <c r="O83" s="223"/>
      <c r="P83" s="223"/>
    </row>
    <row r="84" spans="1:16" x14ac:dyDescent="0.2">
      <c r="A84" s="223"/>
      <c r="B84" s="223"/>
      <c r="C84" s="223"/>
      <c r="D84" s="223"/>
      <c r="E84" s="223"/>
      <c r="F84" s="223"/>
      <c r="G84" s="223"/>
      <c r="H84" s="223"/>
      <c r="I84" s="223"/>
      <c r="J84" s="223"/>
      <c r="K84" s="223"/>
      <c r="L84" s="223"/>
      <c r="M84" s="223"/>
      <c r="N84" s="223"/>
      <c r="O84" s="223"/>
      <c r="P84" s="223"/>
    </row>
    <row r="85" spans="1:16" x14ac:dyDescent="0.2">
      <c r="A85" s="223"/>
      <c r="B85" s="223"/>
      <c r="C85" s="223"/>
      <c r="D85" s="223"/>
      <c r="E85" s="223"/>
      <c r="F85" s="223"/>
      <c r="G85" s="223"/>
      <c r="H85" s="223"/>
      <c r="I85" s="223"/>
      <c r="J85" s="223"/>
      <c r="K85" s="223"/>
      <c r="L85" s="223"/>
      <c r="M85" s="223"/>
      <c r="N85" s="223"/>
      <c r="O85" s="223"/>
      <c r="P85" s="223"/>
    </row>
    <row r="86" spans="1:16" x14ac:dyDescent="0.2">
      <c r="A86" s="223"/>
      <c r="B86" s="223"/>
      <c r="C86" s="223"/>
      <c r="D86" s="223"/>
      <c r="E86" s="223"/>
      <c r="F86" s="223"/>
      <c r="G86" s="223"/>
      <c r="H86" s="223"/>
      <c r="I86" s="223"/>
      <c r="J86" s="223"/>
      <c r="K86" s="223"/>
      <c r="L86" s="223"/>
      <c r="M86" s="223"/>
      <c r="N86" s="223"/>
      <c r="O86" s="223"/>
      <c r="P86" s="223"/>
    </row>
    <row r="87" spans="1:16" x14ac:dyDescent="0.2">
      <c r="A87" s="223"/>
      <c r="B87" s="223"/>
      <c r="C87" s="223"/>
      <c r="D87" s="223"/>
      <c r="E87" s="223"/>
      <c r="F87" s="223"/>
      <c r="G87" s="223"/>
      <c r="H87" s="223"/>
      <c r="I87" s="223"/>
      <c r="J87" s="223"/>
      <c r="K87" s="223"/>
      <c r="L87" s="223"/>
      <c r="M87" s="223"/>
      <c r="N87" s="223"/>
      <c r="O87" s="223"/>
      <c r="P87" s="223"/>
    </row>
    <row r="88" spans="1:16" x14ac:dyDescent="0.2">
      <c r="A88" s="223"/>
      <c r="B88" s="223"/>
      <c r="C88" s="223"/>
      <c r="D88" s="223"/>
      <c r="E88" s="223"/>
      <c r="F88" s="223"/>
      <c r="G88" s="223"/>
      <c r="H88" s="223"/>
      <c r="I88" s="223"/>
      <c r="J88" s="223"/>
      <c r="K88" s="223"/>
      <c r="L88" s="223"/>
      <c r="M88" s="223"/>
      <c r="N88" s="223"/>
      <c r="O88" s="223"/>
      <c r="P88" s="223"/>
    </row>
    <row r="89" spans="1:16" x14ac:dyDescent="0.2">
      <c r="A89" s="223"/>
      <c r="B89" s="223"/>
      <c r="C89" s="223"/>
      <c r="D89" s="223"/>
      <c r="E89" s="223"/>
      <c r="F89" s="223"/>
      <c r="G89" s="223"/>
      <c r="H89" s="223"/>
      <c r="I89" s="223"/>
      <c r="J89" s="223"/>
      <c r="K89" s="223"/>
      <c r="L89" s="223"/>
      <c r="M89" s="223"/>
      <c r="N89" s="223"/>
      <c r="O89" s="223"/>
      <c r="P89" s="223"/>
    </row>
    <row r="90" spans="1:16" x14ac:dyDescent="0.2">
      <c r="A90" s="223"/>
      <c r="B90" s="223"/>
      <c r="C90" s="223"/>
      <c r="D90" s="223"/>
      <c r="E90" s="223"/>
      <c r="F90" s="223"/>
      <c r="G90" s="223"/>
      <c r="H90" s="223"/>
      <c r="I90" s="223"/>
      <c r="J90" s="223"/>
      <c r="K90" s="223"/>
      <c r="L90" s="223"/>
      <c r="M90" s="223"/>
      <c r="N90" s="223"/>
      <c r="O90" s="223"/>
      <c r="P90" s="223"/>
    </row>
    <row r="91" spans="1:16" x14ac:dyDescent="0.2">
      <c r="A91" s="223"/>
      <c r="B91" s="223"/>
      <c r="C91" s="223"/>
      <c r="D91" s="223"/>
      <c r="E91" s="223"/>
      <c r="F91" s="223"/>
      <c r="G91" s="223"/>
      <c r="H91" s="223"/>
      <c r="I91" s="223"/>
      <c r="J91" s="223"/>
      <c r="K91" s="223"/>
      <c r="L91" s="223"/>
      <c r="M91" s="223"/>
      <c r="N91" s="223"/>
      <c r="O91" s="223"/>
      <c r="P91" s="223"/>
    </row>
    <row r="92" spans="1:16" x14ac:dyDescent="0.2">
      <c r="A92" s="223"/>
      <c r="B92" s="223"/>
      <c r="C92" s="223"/>
      <c r="D92" s="223"/>
      <c r="E92" s="223"/>
      <c r="F92" s="223"/>
      <c r="G92" s="223"/>
      <c r="H92" s="223"/>
      <c r="I92" s="223"/>
      <c r="J92" s="223"/>
      <c r="K92" s="223"/>
      <c r="L92" s="223"/>
      <c r="M92" s="223"/>
      <c r="N92" s="223"/>
      <c r="O92" s="223"/>
      <c r="P92" s="223"/>
    </row>
    <row r="93" spans="1:16" x14ac:dyDescent="0.2">
      <c r="A93" s="223"/>
      <c r="B93" s="223"/>
      <c r="C93" s="223"/>
      <c r="D93" s="223"/>
      <c r="E93" s="223"/>
      <c r="F93" s="223"/>
      <c r="G93" s="223"/>
      <c r="H93" s="223"/>
      <c r="I93" s="223"/>
      <c r="J93" s="223"/>
      <c r="K93" s="223"/>
      <c r="L93" s="223"/>
      <c r="M93" s="223"/>
      <c r="N93" s="223"/>
      <c r="O93" s="223"/>
      <c r="P93" s="223"/>
    </row>
    <row r="94" spans="1:16" x14ac:dyDescent="0.2">
      <c r="A94" s="223"/>
      <c r="B94" s="223"/>
      <c r="C94" s="223"/>
      <c r="D94" s="223"/>
      <c r="E94" s="223"/>
      <c r="F94" s="223"/>
      <c r="G94" s="223"/>
      <c r="H94" s="223"/>
      <c r="I94" s="223"/>
      <c r="J94" s="223"/>
      <c r="K94" s="223"/>
      <c r="L94" s="223"/>
      <c r="M94" s="223"/>
      <c r="N94" s="223"/>
      <c r="O94" s="223"/>
      <c r="P94" s="223"/>
    </row>
    <row r="95" spans="1:16" x14ac:dyDescent="0.2">
      <c r="A95" s="223"/>
      <c r="B95" s="223"/>
      <c r="C95" s="223"/>
      <c r="D95" s="223"/>
      <c r="E95" s="223"/>
      <c r="F95" s="223"/>
      <c r="G95" s="223"/>
      <c r="H95" s="223"/>
      <c r="I95" s="223"/>
      <c r="J95" s="223"/>
      <c r="K95" s="223"/>
      <c r="L95" s="223"/>
      <c r="M95" s="223"/>
      <c r="N95" s="223"/>
      <c r="O95" s="223"/>
      <c r="P95" s="223"/>
    </row>
    <row r="96" spans="1:16" x14ac:dyDescent="0.2">
      <c r="A96" s="223"/>
      <c r="B96" s="223"/>
      <c r="C96" s="223"/>
      <c r="D96" s="223"/>
      <c r="E96" s="223"/>
      <c r="F96" s="223"/>
      <c r="G96" s="223"/>
      <c r="H96" s="223"/>
      <c r="I96" s="223"/>
      <c r="J96" s="223"/>
      <c r="K96" s="223"/>
      <c r="L96" s="223"/>
      <c r="M96" s="223"/>
      <c r="N96" s="223"/>
      <c r="O96" s="223"/>
      <c r="P96" s="223"/>
    </row>
    <row r="97" spans="1:16" x14ac:dyDescent="0.2">
      <c r="A97" s="223"/>
      <c r="B97" s="223"/>
      <c r="C97" s="223"/>
      <c r="D97" s="223"/>
      <c r="E97" s="223"/>
      <c r="F97" s="223"/>
      <c r="G97" s="223"/>
      <c r="H97" s="223"/>
      <c r="I97" s="223"/>
      <c r="J97" s="223"/>
      <c r="K97" s="223"/>
      <c r="L97" s="223"/>
      <c r="M97" s="223"/>
      <c r="N97" s="223"/>
      <c r="O97" s="223"/>
      <c r="P97" s="223"/>
    </row>
    <row r="98" spans="1:16" x14ac:dyDescent="0.2">
      <c r="A98" s="223"/>
      <c r="B98" s="223"/>
      <c r="C98" s="223"/>
      <c r="D98" s="223"/>
      <c r="E98" s="223"/>
      <c r="F98" s="223"/>
      <c r="G98" s="223"/>
      <c r="H98" s="223"/>
      <c r="I98" s="223"/>
      <c r="J98" s="223"/>
      <c r="K98" s="223"/>
      <c r="L98" s="223"/>
      <c r="M98" s="223"/>
      <c r="N98" s="223"/>
      <c r="O98" s="223"/>
      <c r="P98" s="223"/>
    </row>
    <row r="99" spans="1:16" x14ac:dyDescent="0.2">
      <c r="A99" s="223"/>
      <c r="B99" s="223"/>
      <c r="C99" s="223"/>
      <c r="D99" s="223"/>
      <c r="E99" s="223"/>
      <c r="F99" s="223"/>
      <c r="G99" s="223"/>
      <c r="H99" s="223"/>
      <c r="I99" s="223"/>
      <c r="J99" s="223"/>
      <c r="K99" s="223"/>
      <c r="L99" s="223"/>
      <c r="M99" s="223"/>
      <c r="N99" s="223"/>
      <c r="O99" s="223"/>
      <c r="P99" s="223"/>
    </row>
    <row r="100" spans="1:16" x14ac:dyDescent="0.2">
      <c r="A100" s="223"/>
      <c r="B100" s="223"/>
      <c r="C100" s="223"/>
      <c r="D100" s="223"/>
      <c r="E100" s="223"/>
      <c r="F100" s="223"/>
      <c r="G100" s="223"/>
      <c r="H100" s="223"/>
      <c r="I100" s="223"/>
      <c r="J100" s="223"/>
      <c r="K100" s="223"/>
      <c r="L100" s="223"/>
      <c r="M100" s="223"/>
      <c r="N100" s="223"/>
      <c r="O100" s="223"/>
      <c r="P100" s="223"/>
    </row>
    <row r="101" spans="1:16" x14ac:dyDescent="0.2">
      <c r="A101" s="223"/>
      <c r="B101" s="223"/>
      <c r="C101" s="223"/>
      <c r="D101" s="223"/>
      <c r="E101" s="223"/>
      <c r="F101" s="223"/>
      <c r="G101" s="223"/>
      <c r="H101" s="223"/>
      <c r="I101" s="223"/>
      <c r="J101" s="223"/>
      <c r="K101" s="223"/>
      <c r="L101" s="223"/>
      <c r="M101" s="223"/>
      <c r="N101" s="223"/>
      <c r="O101" s="223"/>
      <c r="P101" s="223"/>
    </row>
    <row r="102" spans="1:16" x14ac:dyDescent="0.2">
      <c r="A102" s="223"/>
      <c r="B102" s="223"/>
      <c r="C102" s="223"/>
      <c r="D102" s="223"/>
      <c r="E102" s="223"/>
      <c r="F102" s="223"/>
      <c r="G102" s="223"/>
      <c r="H102" s="223"/>
      <c r="I102" s="223"/>
      <c r="J102" s="223"/>
      <c r="K102" s="223"/>
      <c r="L102" s="223"/>
      <c r="M102" s="223"/>
      <c r="N102" s="223"/>
      <c r="O102" s="223"/>
      <c r="P102" s="223"/>
    </row>
    <row r="103" spans="1:16" x14ac:dyDescent="0.2">
      <c r="A103" s="223"/>
      <c r="B103" s="223"/>
      <c r="C103" s="223"/>
      <c r="D103" s="223"/>
      <c r="E103" s="223"/>
      <c r="F103" s="223"/>
      <c r="G103" s="223"/>
      <c r="H103" s="223"/>
      <c r="I103" s="223"/>
      <c r="J103" s="223"/>
      <c r="K103" s="223"/>
      <c r="L103" s="223"/>
      <c r="M103" s="223"/>
      <c r="N103" s="223"/>
      <c r="O103" s="223"/>
      <c r="P103" s="223"/>
    </row>
    <row r="104" spans="1:16" x14ac:dyDescent="0.2">
      <c r="A104" s="223"/>
      <c r="B104" s="223"/>
      <c r="C104" s="223"/>
      <c r="D104" s="223"/>
      <c r="E104" s="223"/>
      <c r="F104" s="223"/>
      <c r="G104" s="223"/>
      <c r="H104" s="223"/>
      <c r="I104" s="223"/>
      <c r="J104" s="223"/>
      <c r="K104" s="223"/>
      <c r="L104" s="223"/>
      <c r="M104" s="223"/>
      <c r="N104" s="223"/>
      <c r="O104" s="223"/>
      <c r="P104" s="223"/>
    </row>
    <row r="105" spans="1:16" x14ac:dyDescent="0.2">
      <c r="A105" s="223"/>
      <c r="B105" s="223"/>
      <c r="C105" s="223"/>
      <c r="D105" s="223"/>
      <c r="E105" s="223"/>
      <c r="F105" s="223"/>
      <c r="G105" s="223"/>
      <c r="H105" s="223"/>
      <c r="I105" s="223"/>
      <c r="J105" s="223"/>
      <c r="K105" s="223"/>
      <c r="L105" s="223"/>
      <c r="M105" s="223"/>
      <c r="N105" s="223"/>
      <c r="O105" s="223"/>
      <c r="P105" s="223"/>
    </row>
    <row r="106" spans="1:16" x14ac:dyDescent="0.2">
      <c r="A106" s="223"/>
      <c r="B106" s="223"/>
      <c r="C106" s="223"/>
      <c r="D106" s="223"/>
      <c r="E106" s="223"/>
      <c r="F106" s="223"/>
      <c r="G106" s="223"/>
      <c r="H106" s="223"/>
      <c r="I106" s="223"/>
      <c r="J106" s="223"/>
      <c r="K106" s="223"/>
      <c r="L106" s="223"/>
      <c r="M106" s="223"/>
      <c r="N106" s="223"/>
      <c r="O106" s="223"/>
      <c r="P106" s="223"/>
    </row>
    <row r="107" spans="1:16" x14ac:dyDescent="0.2">
      <c r="A107" s="223"/>
      <c r="B107" s="223"/>
      <c r="C107" s="223"/>
      <c r="D107" s="223"/>
      <c r="E107" s="223"/>
      <c r="F107" s="223"/>
      <c r="G107" s="223"/>
      <c r="H107" s="223"/>
      <c r="I107" s="223"/>
      <c r="J107" s="223"/>
      <c r="K107" s="223"/>
      <c r="L107" s="223"/>
      <c r="M107" s="223"/>
      <c r="N107" s="223"/>
      <c r="O107" s="223"/>
      <c r="P107" s="223"/>
    </row>
    <row r="108" spans="1:16" x14ac:dyDescent="0.2">
      <c r="A108" s="223"/>
      <c r="B108" s="223"/>
      <c r="C108" s="223"/>
      <c r="D108" s="223"/>
      <c r="E108" s="223"/>
      <c r="F108" s="223"/>
      <c r="G108" s="223"/>
      <c r="H108" s="223"/>
      <c r="I108" s="223"/>
      <c r="J108" s="223"/>
      <c r="K108" s="223"/>
      <c r="L108" s="223"/>
      <c r="M108" s="223"/>
      <c r="N108" s="223"/>
      <c r="O108" s="223"/>
      <c r="P108" s="223"/>
    </row>
    <row r="109" spans="1:16" x14ac:dyDescent="0.2">
      <c r="A109" s="223"/>
      <c r="B109" s="223"/>
      <c r="C109" s="223"/>
      <c r="D109" s="223"/>
      <c r="E109" s="223"/>
      <c r="F109" s="223"/>
      <c r="G109" s="223"/>
      <c r="H109" s="223"/>
      <c r="I109" s="223"/>
      <c r="J109" s="223"/>
      <c r="K109" s="223"/>
      <c r="L109" s="223"/>
      <c r="M109" s="223"/>
      <c r="N109" s="223"/>
      <c r="O109" s="223"/>
      <c r="P109" s="223"/>
    </row>
    <row r="110" spans="1:16" x14ac:dyDescent="0.2">
      <c r="A110" s="223"/>
      <c r="B110" s="223"/>
      <c r="C110" s="223"/>
      <c r="D110" s="223"/>
      <c r="E110" s="223"/>
      <c r="F110" s="223"/>
      <c r="G110" s="223"/>
      <c r="H110" s="223"/>
      <c r="I110" s="223"/>
      <c r="J110" s="223"/>
      <c r="K110" s="223"/>
      <c r="L110" s="223"/>
      <c r="M110" s="223"/>
      <c r="N110" s="223"/>
      <c r="O110" s="223"/>
      <c r="P110" s="223"/>
    </row>
    <row r="111" spans="1:16" x14ac:dyDescent="0.2">
      <c r="A111" s="223"/>
      <c r="B111" s="223"/>
      <c r="C111" s="223"/>
      <c r="D111" s="223"/>
      <c r="E111" s="223"/>
      <c r="F111" s="223"/>
      <c r="G111" s="223"/>
      <c r="H111" s="223"/>
      <c r="I111" s="223"/>
      <c r="J111" s="223"/>
      <c r="K111" s="223"/>
      <c r="L111" s="223"/>
      <c r="M111" s="223"/>
      <c r="N111" s="223"/>
      <c r="O111" s="223"/>
      <c r="P111" s="223"/>
    </row>
    <row r="112" spans="1:16" x14ac:dyDescent="0.2">
      <c r="A112" s="223"/>
      <c r="B112" s="223"/>
      <c r="C112" s="223"/>
      <c r="D112" s="223"/>
      <c r="E112" s="223"/>
      <c r="F112" s="223"/>
      <c r="G112" s="223"/>
      <c r="H112" s="223"/>
      <c r="I112" s="223"/>
      <c r="J112" s="223"/>
      <c r="K112" s="223"/>
      <c r="L112" s="223"/>
      <c r="M112" s="223"/>
      <c r="N112" s="223"/>
      <c r="O112" s="223"/>
      <c r="P112" s="223"/>
    </row>
    <row r="113" spans="1:16" x14ac:dyDescent="0.2">
      <c r="A113" s="223"/>
      <c r="B113" s="223"/>
      <c r="C113" s="223"/>
      <c r="D113" s="223"/>
      <c r="E113" s="223"/>
      <c r="F113" s="223"/>
      <c r="G113" s="223"/>
      <c r="H113" s="223"/>
      <c r="I113" s="223"/>
      <c r="J113" s="223"/>
      <c r="K113" s="223"/>
      <c r="L113" s="223"/>
      <c r="M113" s="223"/>
      <c r="N113" s="223"/>
      <c r="O113" s="223"/>
      <c r="P113" s="223"/>
    </row>
    <row r="114" spans="1:16" x14ac:dyDescent="0.2">
      <c r="A114" s="223"/>
      <c r="B114" s="223"/>
      <c r="C114" s="223"/>
      <c r="D114" s="223"/>
      <c r="E114" s="223"/>
      <c r="F114" s="223"/>
      <c r="G114" s="223"/>
      <c r="H114" s="223"/>
      <c r="I114" s="223"/>
      <c r="J114" s="223"/>
      <c r="K114" s="223"/>
      <c r="L114" s="223"/>
      <c r="M114" s="223"/>
      <c r="N114" s="223"/>
      <c r="O114" s="223"/>
      <c r="P114" s="223"/>
    </row>
    <row r="115" spans="1:16" x14ac:dyDescent="0.2">
      <c r="A115" s="223"/>
      <c r="B115" s="223"/>
      <c r="C115" s="223"/>
      <c r="D115" s="223"/>
      <c r="E115" s="223"/>
      <c r="F115" s="223"/>
      <c r="G115" s="223"/>
      <c r="H115" s="223"/>
      <c r="I115" s="223"/>
      <c r="J115" s="223"/>
      <c r="K115" s="223"/>
      <c r="L115" s="223"/>
      <c r="M115" s="223"/>
      <c r="N115" s="223"/>
      <c r="O115" s="223"/>
      <c r="P115" s="223"/>
    </row>
    <row r="116" spans="1:16" x14ac:dyDescent="0.2">
      <c r="A116" s="223"/>
      <c r="B116" s="223"/>
      <c r="C116" s="223"/>
      <c r="D116" s="223"/>
      <c r="E116" s="223"/>
      <c r="F116" s="223"/>
      <c r="G116" s="223"/>
      <c r="H116" s="223"/>
      <c r="I116" s="223"/>
      <c r="J116" s="223"/>
      <c r="K116" s="223"/>
      <c r="L116" s="223"/>
      <c r="M116" s="223"/>
      <c r="N116" s="223"/>
      <c r="O116" s="223"/>
      <c r="P116" s="223"/>
    </row>
    <row r="117" spans="1:16" x14ac:dyDescent="0.2">
      <c r="A117" s="223"/>
      <c r="B117" s="223"/>
      <c r="C117" s="223"/>
      <c r="D117" s="223"/>
      <c r="E117" s="223"/>
      <c r="F117" s="223"/>
      <c r="G117" s="223"/>
      <c r="H117" s="223"/>
      <c r="I117" s="223"/>
      <c r="J117" s="223"/>
      <c r="K117" s="223"/>
      <c r="L117" s="223"/>
      <c r="M117" s="223"/>
      <c r="N117" s="223"/>
      <c r="O117" s="223"/>
      <c r="P117" s="223"/>
    </row>
    <row r="118" spans="1:16" x14ac:dyDescent="0.2">
      <c r="A118" s="223"/>
      <c r="B118" s="223"/>
      <c r="C118" s="223"/>
      <c r="D118" s="223"/>
      <c r="E118" s="223"/>
      <c r="F118" s="223"/>
      <c r="G118" s="223"/>
      <c r="H118" s="223"/>
      <c r="I118" s="223"/>
      <c r="J118" s="223"/>
      <c r="K118" s="223"/>
      <c r="L118" s="223"/>
      <c r="M118" s="223"/>
      <c r="N118" s="223"/>
      <c r="O118" s="223"/>
      <c r="P118" s="223"/>
    </row>
    <row r="119" spans="1:16" x14ac:dyDescent="0.2">
      <c r="A119" s="223"/>
      <c r="B119" s="223"/>
      <c r="C119" s="223"/>
      <c r="D119" s="223"/>
      <c r="E119" s="223"/>
      <c r="F119" s="223"/>
      <c r="G119" s="223"/>
      <c r="H119" s="223"/>
      <c r="I119" s="223"/>
      <c r="J119" s="223"/>
      <c r="K119" s="223"/>
      <c r="L119" s="223"/>
      <c r="M119" s="223"/>
      <c r="N119" s="223"/>
      <c r="O119" s="223"/>
      <c r="P119" s="223"/>
    </row>
    <row r="120" spans="1:16" x14ac:dyDescent="0.2">
      <c r="A120" s="223"/>
      <c r="B120" s="223"/>
      <c r="C120" s="223"/>
      <c r="D120" s="223"/>
      <c r="E120" s="223"/>
      <c r="F120" s="223"/>
      <c r="G120" s="223"/>
      <c r="H120" s="223"/>
      <c r="I120" s="223"/>
      <c r="J120" s="223"/>
      <c r="K120" s="223"/>
      <c r="L120" s="223"/>
      <c r="M120" s="223"/>
      <c r="N120" s="223"/>
      <c r="O120" s="223"/>
      <c r="P120" s="223"/>
    </row>
    <row r="121" spans="1:16" x14ac:dyDescent="0.2">
      <c r="A121" s="223"/>
      <c r="B121" s="223"/>
      <c r="C121" s="223"/>
      <c r="D121" s="223"/>
      <c r="E121" s="223"/>
      <c r="F121" s="223"/>
      <c r="G121" s="223"/>
      <c r="H121" s="223"/>
      <c r="I121" s="223"/>
      <c r="J121" s="223"/>
      <c r="K121" s="223"/>
      <c r="L121" s="223"/>
      <c r="M121" s="223"/>
      <c r="N121" s="223"/>
      <c r="O121" s="223"/>
      <c r="P121" s="223"/>
    </row>
    <row r="122" spans="1:16" x14ac:dyDescent="0.2">
      <c r="A122" s="223"/>
      <c r="B122" s="223"/>
      <c r="C122" s="223"/>
      <c r="D122" s="223"/>
      <c r="E122" s="223"/>
      <c r="F122" s="223"/>
      <c r="G122" s="223"/>
      <c r="H122" s="223"/>
      <c r="I122" s="223"/>
      <c r="J122" s="223"/>
      <c r="K122" s="223"/>
      <c r="L122" s="223"/>
      <c r="M122" s="223"/>
      <c r="N122" s="223"/>
      <c r="O122" s="223"/>
      <c r="P122" s="223"/>
    </row>
    <row r="123" spans="1:16" x14ac:dyDescent="0.2">
      <c r="A123" s="223"/>
      <c r="B123" s="223"/>
      <c r="C123" s="223"/>
      <c r="D123" s="223"/>
      <c r="E123" s="223"/>
      <c r="F123" s="223"/>
      <c r="G123" s="223"/>
      <c r="H123" s="223"/>
      <c r="I123" s="223"/>
      <c r="J123" s="223"/>
      <c r="K123" s="223"/>
      <c r="L123" s="223"/>
      <c r="M123" s="223"/>
      <c r="N123" s="223"/>
      <c r="O123" s="223"/>
      <c r="P123" s="223"/>
    </row>
    <row r="124" spans="1:16" x14ac:dyDescent="0.2">
      <c r="A124" s="223"/>
      <c r="B124" s="223"/>
      <c r="C124" s="223"/>
      <c r="D124" s="223"/>
      <c r="E124" s="223"/>
      <c r="F124" s="223"/>
      <c r="G124" s="223"/>
      <c r="H124" s="223"/>
      <c r="I124" s="223"/>
      <c r="J124" s="223"/>
      <c r="K124" s="223"/>
      <c r="L124" s="223"/>
      <c r="M124" s="223"/>
      <c r="N124" s="223"/>
      <c r="O124" s="223"/>
      <c r="P124" s="223"/>
    </row>
    <row r="125" spans="1:16" x14ac:dyDescent="0.2">
      <c r="A125" s="223"/>
      <c r="B125" s="223"/>
      <c r="C125" s="223"/>
      <c r="D125" s="223"/>
      <c r="E125" s="223"/>
      <c r="F125" s="223"/>
      <c r="G125" s="223"/>
      <c r="H125" s="223"/>
      <c r="I125" s="223"/>
      <c r="J125" s="223"/>
      <c r="K125" s="223"/>
      <c r="L125" s="223"/>
      <c r="M125" s="223"/>
      <c r="N125" s="223"/>
      <c r="O125" s="223"/>
      <c r="P125" s="223"/>
    </row>
    <row r="126" spans="1:16" x14ac:dyDescent="0.2">
      <c r="A126" s="223"/>
      <c r="B126" s="223"/>
      <c r="C126" s="223"/>
      <c r="D126" s="223"/>
      <c r="E126" s="223"/>
      <c r="F126" s="223"/>
      <c r="G126" s="223"/>
      <c r="H126" s="223"/>
      <c r="I126" s="223"/>
      <c r="J126" s="223"/>
      <c r="K126" s="223"/>
      <c r="L126" s="223"/>
      <c r="M126" s="223"/>
      <c r="N126" s="223"/>
      <c r="O126" s="223"/>
      <c r="P126" s="223"/>
    </row>
    <row r="127" spans="1:16" x14ac:dyDescent="0.2">
      <c r="A127" s="223"/>
      <c r="B127" s="223"/>
      <c r="C127" s="223"/>
      <c r="D127" s="223"/>
      <c r="E127" s="223"/>
      <c r="F127" s="223"/>
      <c r="G127" s="223"/>
      <c r="H127" s="223"/>
      <c r="I127" s="223"/>
      <c r="J127" s="223"/>
      <c r="K127" s="223"/>
      <c r="L127" s="223"/>
      <c r="M127" s="223"/>
      <c r="N127" s="223"/>
      <c r="O127" s="223"/>
      <c r="P127" s="223"/>
    </row>
    <row r="128" spans="1:16" x14ac:dyDescent="0.2">
      <c r="A128" s="223"/>
      <c r="B128" s="223"/>
      <c r="C128" s="223"/>
      <c r="D128" s="223"/>
      <c r="E128" s="223"/>
      <c r="F128" s="223"/>
      <c r="G128" s="223"/>
      <c r="H128" s="223"/>
      <c r="I128" s="223"/>
      <c r="J128" s="223"/>
      <c r="K128" s="223"/>
      <c r="L128" s="223"/>
      <c r="M128" s="223"/>
      <c r="N128" s="223"/>
      <c r="O128" s="223"/>
      <c r="P128" s="223"/>
    </row>
    <row r="129" spans="1:16" x14ac:dyDescent="0.2">
      <c r="A129" s="223"/>
      <c r="B129" s="223"/>
      <c r="C129" s="223"/>
      <c r="D129" s="223"/>
      <c r="E129" s="223"/>
      <c r="F129" s="223"/>
      <c r="G129" s="223"/>
      <c r="H129" s="223"/>
      <c r="I129" s="223"/>
      <c r="J129" s="223"/>
      <c r="K129" s="223"/>
      <c r="L129" s="223"/>
      <c r="M129" s="223"/>
      <c r="N129" s="223"/>
      <c r="O129" s="223"/>
      <c r="P129" s="223"/>
    </row>
    <row r="130" spans="1:16" x14ac:dyDescent="0.2">
      <c r="A130" s="223"/>
      <c r="B130" s="223"/>
      <c r="C130" s="223"/>
      <c r="D130" s="223"/>
      <c r="E130" s="223"/>
      <c r="F130" s="223"/>
      <c r="G130" s="223"/>
      <c r="H130" s="223"/>
      <c r="I130" s="223"/>
      <c r="J130" s="223"/>
      <c r="K130" s="223"/>
      <c r="L130" s="223"/>
      <c r="M130" s="223"/>
      <c r="N130" s="223"/>
      <c r="O130" s="223"/>
      <c r="P130" s="223"/>
    </row>
    <row r="131" spans="1:16" x14ac:dyDescent="0.2">
      <c r="A131" s="223"/>
      <c r="B131" s="223"/>
      <c r="C131" s="223"/>
      <c r="D131" s="223"/>
      <c r="E131" s="223"/>
      <c r="F131" s="223"/>
      <c r="G131" s="223"/>
      <c r="H131" s="223"/>
      <c r="I131" s="223"/>
      <c r="J131" s="223"/>
      <c r="K131" s="223"/>
      <c r="L131" s="223"/>
      <c r="M131" s="223"/>
      <c r="N131" s="223"/>
      <c r="O131" s="223"/>
      <c r="P131" s="223"/>
    </row>
    <row r="132" spans="1:16" x14ac:dyDescent="0.2">
      <c r="A132" s="223"/>
      <c r="B132" s="223"/>
      <c r="C132" s="223"/>
      <c r="D132" s="223"/>
      <c r="E132" s="223"/>
      <c r="F132" s="223"/>
      <c r="G132" s="223"/>
      <c r="H132" s="223"/>
      <c r="I132" s="223"/>
      <c r="J132" s="223"/>
      <c r="K132" s="223"/>
      <c r="L132" s="223"/>
      <c r="M132" s="223"/>
      <c r="N132" s="223"/>
      <c r="O132" s="223"/>
      <c r="P132" s="223"/>
    </row>
    <row r="133" spans="1:16" x14ac:dyDescent="0.2">
      <c r="A133" s="223"/>
      <c r="B133" s="223"/>
      <c r="C133" s="223"/>
      <c r="D133" s="223"/>
      <c r="E133" s="223"/>
      <c r="F133" s="223"/>
      <c r="G133" s="223"/>
      <c r="H133" s="223"/>
      <c r="I133" s="223"/>
      <c r="J133" s="223"/>
      <c r="K133" s="223"/>
      <c r="L133" s="223"/>
      <c r="M133" s="223"/>
      <c r="N133" s="223"/>
      <c r="O133" s="223"/>
      <c r="P133" s="223"/>
    </row>
    <row r="134" spans="1:16" x14ac:dyDescent="0.2">
      <c r="A134" s="223"/>
      <c r="B134" s="223"/>
      <c r="C134" s="223"/>
      <c r="D134" s="223"/>
      <c r="E134" s="223"/>
      <c r="F134" s="223"/>
      <c r="G134" s="223"/>
      <c r="H134" s="223"/>
      <c r="I134" s="223"/>
      <c r="J134" s="223"/>
      <c r="K134" s="223"/>
      <c r="L134" s="223"/>
      <c r="M134" s="223"/>
      <c r="N134" s="223"/>
      <c r="O134" s="223"/>
      <c r="P134" s="223"/>
    </row>
    <row r="135" spans="1:16" x14ac:dyDescent="0.2">
      <c r="A135" s="223"/>
      <c r="B135" s="223"/>
      <c r="C135" s="223"/>
      <c r="D135" s="223"/>
      <c r="E135" s="223"/>
      <c r="F135" s="223"/>
      <c r="G135" s="223"/>
      <c r="H135" s="223"/>
      <c r="I135" s="223"/>
      <c r="J135" s="223"/>
      <c r="K135" s="223"/>
      <c r="L135" s="223"/>
      <c r="M135" s="223"/>
      <c r="N135" s="223"/>
      <c r="O135" s="223"/>
      <c r="P135" s="223"/>
    </row>
    <row r="136" spans="1:16" x14ac:dyDescent="0.2">
      <c r="A136" s="223"/>
      <c r="B136" s="223"/>
      <c r="C136" s="223"/>
      <c r="D136" s="223"/>
      <c r="E136" s="223"/>
      <c r="F136" s="223"/>
      <c r="G136" s="223"/>
      <c r="H136" s="223"/>
      <c r="I136" s="223"/>
      <c r="J136" s="223"/>
      <c r="K136" s="223"/>
      <c r="L136" s="223"/>
      <c r="M136" s="223"/>
      <c r="N136" s="223"/>
      <c r="O136" s="223"/>
      <c r="P136" s="223"/>
    </row>
    <row r="137" spans="1:16" x14ac:dyDescent="0.2">
      <c r="A137" s="223"/>
      <c r="B137" s="223"/>
      <c r="C137" s="223"/>
      <c r="D137" s="223"/>
      <c r="E137" s="223"/>
      <c r="F137" s="223"/>
      <c r="G137" s="223"/>
      <c r="H137" s="223"/>
      <c r="I137" s="223"/>
      <c r="J137" s="223"/>
      <c r="K137" s="223"/>
      <c r="L137" s="223"/>
      <c r="M137" s="223"/>
      <c r="N137" s="223"/>
      <c r="O137" s="223"/>
      <c r="P137" s="223"/>
    </row>
    <row r="138" spans="1:16" x14ac:dyDescent="0.2">
      <c r="A138" s="223"/>
      <c r="B138" s="223"/>
      <c r="C138" s="223"/>
      <c r="D138" s="223"/>
      <c r="E138" s="223"/>
      <c r="F138" s="223"/>
      <c r="G138" s="223"/>
      <c r="H138" s="223"/>
      <c r="I138" s="223"/>
      <c r="J138" s="223"/>
      <c r="K138" s="223"/>
      <c r="L138" s="223"/>
      <c r="M138" s="223"/>
      <c r="N138" s="223"/>
      <c r="O138" s="223"/>
      <c r="P138" s="223"/>
    </row>
    <row r="139" spans="1:16" x14ac:dyDescent="0.2">
      <c r="A139" s="223"/>
      <c r="B139" s="223"/>
      <c r="C139" s="223"/>
      <c r="D139" s="223"/>
      <c r="E139" s="223"/>
      <c r="F139" s="223"/>
      <c r="G139" s="223"/>
      <c r="H139" s="223"/>
      <c r="I139" s="223"/>
      <c r="J139" s="223"/>
      <c r="K139" s="223"/>
      <c r="L139" s="223"/>
      <c r="M139" s="223"/>
      <c r="N139" s="223"/>
      <c r="O139" s="223"/>
      <c r="P139" s="223"/>
    </row>
    <row r="140" spans="1:16" x14ac:dyDescent="0.2">
      <c r="A140" s="223"/>
      <c r="B140" s="223"/>
      <c r="C140" s="223"/>
      <c r="D140" s="223"/>
      <c r="E140" s="223"/>
      <c r="F140" s="223"/>
      <c r="G140" s="223"/>
      <c r="H140" s="223"/>
      <c r="I140" s="223"/>
      <c r="J140" s="223"/>
      <c r="K140" s="223"/>
      <c r="L140" s="223"/>
      <c r="M140" s="223"/>
      <c r="N140" s="223"/>
      <c r="O140" s="223"/>
      <c r="P140" s="223"/>
    </row>
    <row r="141" spans="1:16" x14ac:dyDescent="0.2">
      <c r="A141" s="223"/>
      <c r="B141" s="223"/>
      <c r="C141" s="223"/>
      <c r="D141" s="223"/>
      <c r="E141" s="223"/>
      <c r="F141" s="223"/>
      <c r="G141" s="223"/>
      <c r="H141" s="223"/>
      <c r="I141" s="223"/>
      <c r="J141" s="223"/>
      <c r="K141" s="223"/>
      <c r="L141" s="223"/>
      <c r="M141" s="223"/>
      <c r="N141" s="223"/>
      <c r="O141" s="223"/>
      <c r="P141" s="223"/>
    </row>
    <row r="142" spans="1:16" x14ac:dyDescent="0.2">
      <c r="A142" s="223"/>
      <c r="B142" s="223"/>
      <c r="C142" s="223"/>
      <c r="D142" s="223"/>
      <c r="E142" s="223"/>
      <c r="F142" s="223"/>
      <c r="G142" s="223"/>
      <c r="H142" s="223"/>
      <c r="I142" s="223"/>
      <c r="J142" s="223"/>
      <c r="K142" s="223"/>
      <c r="L142" s="223"/>
      <c r="M142" s="223"/>
      <c r="N142" s="223"/>
      <c r="O142" s="223"/>
      <c r="P142" s="223"/>
    </row>
    <row r="143" spans="1:16" x14ac:dyDescent="0.2">
      <c r="A143" s="223"/>
      <c r="B143" s="223"/>
      <c r="C143" s="223"/>
      <c r="D143" s="223"/>
      <c r="E143" s="223"/>
      <c r="F143" s="223"/>
      <c r="G143" s="223"/>
      <c r="H143" s="223"/>
      <c r="I143" s="223"/>
      <c r="J143" s="223"/>
      <c r="K143" s="223"/>
      <c r="L143" s="223"/>
      <c r="M143" s="223"/>
      <c r="N143" s="223"/>
      <c r="O143" s="223"/>
      <c r="P143" s="223"/>
    </row>
    <row r="144" spans="1:16" x14ac:dyDescent="0.2">
      <c r="A144" s="223"/>
      <c r="B144" s="223"/>
      <c r="C144" s="223"/>
      <c r="D144" s="223"/>
      <c r="E144" s="223"/>
      <c r="F144" s="223"/>
      <c r="G144" s="223"/>
      <c r="H144" s="223"/>
      <c r="I144" s="223"/>
      <c r="J144" s="223"/>
      <c r="K144" s="223"/>
      <c r="L144" s="223"/>
      <c r="M144" s="223"/>
      <c r="N144" s="223"/>
      <c r="O144" s="223"/>
      <c r="P144" s="223"/>
    </row>
    <row r="145" spans="1:16" x14ac:dyDescent="0.2">
      <c r="A145" s="223"/>
      <c r="B145" s="223"/>
      <c r="C145" s="223"/>
      <c r="D145" s="223"/>
      <c r="E145" s="223"/>
      <c r="F145" s="223"/>
      <c r="G145" s="223"/>
      <c r="H145" s="223"/>
      <c r="I145" s="223"/>
      <c r="J145" s="223"/>
      <c r="K145" s="223"/>
      <c r="L145" s="223"/>
      <c r="M145" s="223"/>
      <c r="N145" s="223"/>
      <c r="O145" s="223"/>
      <c r="P145" s="223"/>
    </row>
    <row r="146" spans="1:16" x14ac:dyDescent="0.2">
      <c r="A146" s="223"/>
      <c r="B146" s="223"/>
      <c r="C146" s="223"/>
      <c r="D146" s="223"/>
      <c r="E146" s="223"/>
      <c r="F146" s="223"/>
      <c r="G146" s="223"/>
      <c r="H146" s="223"/>
      <c r="I146" s="223"/>
      <c r="J146" s="223"/>
      <c r="K146" s="223"/>
      <c r="L146" s="223"/>
      <c r="M146" s="223"/>
      <c r="N146" s="223"/>
      <c r="O146" s="223"/>
      <c r="P146" s="223"/>
    </row>
    <row r="147" spans="1:16" x14ac:dyDescent="0.2">
      <c r="A147" s="223"/>
      <c r="B147" s="223"/>
      <c r="C147" s="223"/>
      <c r="D147" s="223"/>
      <c r="E147" s="223"/>
      <c r="F147" s="223"/>
      <c r="G147" s="223"/>
      <c r="H147" s="223"/>
      <c r="I147" s="223"/>
      <c r="J147" s="223"/>
      <c r="K147" s="223"/>
      <c r="L147" s="223"/>
      <c r="M147" s="223"/>
      <c r="N147" s="223"/>
      <c r="O147" s="223"/>
      <c r="P147" s="223"/>
    </row>
    <row r="148" spans="1:16" x14ac:dyDescent="0.2">
      <c r="A148" s="223"/>
      <c r="B148" s="223"/>
      <c r="C148" s="223"/>
      <c r="D148" s="223"/>
      <c r="E148" s="223"/>
      <c r="F148" s="223"/>
      <c r="G148" s="223"/>
      <c r="H148" s="223"/>
      <c r="I148" s="223"/>
      <c r="J148" s="223"/>
      <c r="K148" s="223"/>
      <c r="L148" s="223"/>
      <c r="M148" s="223"/>
      <c r="N148" s="223"/>
      <c r="O148" s="223"/>
      <c r="P148" s="223"/>
    </row>
    <row r="149" spans="1:16" x14ac:dyDescent="0.2">
      <c r="A149" s="223"/>
      <c r="B149" s="223"/>
      <c r="C149" s="223"/>
      <c r="D149" s="223"/>
      <c r="E149" s="223"/>
      <c r="F149" s="223"/>
      <c r="G149" s="223"/>
      <c r="H149" s="223"/>
      <c r="I149" s="223"/>
      <c r="J149" s="223"/>
      <c r="K149" s="223"/>
      <c r="L149" s="223"/>
      <c r="M149" s="223"/>
      <c r="N149" s="223"/>
      <c r="O149" s="223"/>
      <c r="P149" s="223"/>
    </row>
    <row r="150" spans="1:16" x14ac:dyDescent="0.2">
      <c r="A150" s="223"/>
      <c r="B150" s="223"/>
      <c r="C150" s="223"/>
      <c r="D150" s="223"/>
      <c r="E150" s="223"/>
      <c r="F150" s="223"/>
      <c r="G150" s="223"/>
      <c r="H150" s="223"/>
      <c r="I150" s="223"/>
      <c r="J150" s="223"/>
      <c r="K150" s="223"/>
      <c r="L150" s="223"/>
      <c r="M150" s="223"/>
      <c r="N150" s="223"/>
      <c r="O150" s="223"/>
      <c r="P150" s="223"/>
    </row>
    <row r="151" spans="1:16" x14ac:dyDescent="0.2">
      <c r="A151" s="223"/>
      <c r="B151" s="223"/>
      <c r="C151" s="223"/>
      <c r="D151" s="223"/>
      <c r="E151" s="223"/>
      <c r="F151" s="223"/>
      <c r="G151" s="223"/>
      <c r="H151" s="223"/>
      <c r="I151" s="223"/>
      <c r="J151" s="223"/>
      <c r="K151" s="223"/>
      <c r="L151" s="223"/>
      <c r="M151" s="223"/>
      <c r="N151" s="223"/>
      <c r="O151" s="223"/>
      <c r="P151" s="223"/>
    </row>
    <row r="152" spans="1:16" x14ac:dyDescent="0.2">
      <c r="A152" s="223"/>
      <c r="B152" s="223"/>
      <c r="C152" s="223"/>
      <c r="D152" s="223"/>
      <c r="E152" s="223"/>
      <c r="F152" s="223"/>
      <c r="G152" s="223"/>
      <c r="H152" s="223"/>
      <c r="I152" s="223"/>
      <c r="J152" s="223"/>
      <c r="K152" s="223"/>
      <c r="L152" s="223"/>
      <c r="M152" s="223"/>
      <c r="N152" s="223"/>
      <c r="O152" s="223"/>
      <c r="P152" s="223"/>
    </row>
    <row r="153" spans="1:16" x14ac:dyDescent="0.2">
      <c r="A153" s="223"/>
      <c r="B153" s="223"/>
      <c r="C153" s="223"/>
      <c r="D153" s="223"/>
      <c r="E153" s="223"/>
      <c r="F153" s="223"/>
      <c r="G153" s="223"/>
      <c r="H153" s="223"/>
      <c r="I153" s="223"/>
      <c r="J153" s="223"/>
      <c r="K153" s="223"/>
      <c r="L153" s="223"/>
      <c r="M153" s="223"/>
      <c r="N153" s="223"/>
      <c r="O153" s="223"/>
      <c r="P153" s="223"/>
    </row>
    <row r="154" spans="1:16" x14ac:dyDescent="0.2">
      <c r="A154" s="223"/>
      <c r="B154" s="223"/>
      <c r="C154" s="223"/>
      <c r="D154" s="223"/>
      <c r="E154" s="223"/>
      <c r="F154" s="223"/>
      <c r="G154" s="223"/>
      <c r="H154" s="223"/>
      <c r="I154" s="223"/>
      <c r="J154" s="223"/>
      <c r="K154" s="223"/>
      <c r="L154" s="223"/>
      <c r="M154" s="223"/>
      <c r="N154" s="223"/>
      <c r="O154" s="223"/>
      <c r="P154" s="223"/>
    </row>
    <row r="155" spans="1:16" x14ac:dyDescent="0.2">
      <c r="A155" s="223"/>
      <c r="B155" s="223"/>
      <c r="C155" s="223"/>
      <c r="D155" s="223"/>
      <c r="E155" s="223"/>
      <c r="F155" s="223"/>
      <c r="G155" s="223"/>
      <c r="H155" s="223"/>
      <c r="I155" s="223"/>
      <c r="J155" s="223"/>
      <c r="K155" s="223"/>
      <c r="L155" s="223"/>
      <c r="M155" s="223"/>
      <c r="N155" s="223"/>
      <c r="O155" s="223"/>
      <c r="P155" s="223"/>
    </row>
    <row r="156" spans="1:16" x14ac:dyDescent="0.2">
      <c r="A156" s="223"/>
      <c r="B156" s="223"/>
      <c r="C156" s="223"/>
      <c r="D156" s="223"/>
      <c r="E156" s="223"/>
      <c r="F156" s="223"/>
      <c r="G156" s="223"/>
      <c r="H156" s="223"/>
      <c r="I156" s="223"/>
      <c r="J156" s="223"/>
      <c r="K156" s="223"/>
      <c r="L156" s="223"/>
      <c r="M156" s="223"/>
      <c r="N156" s="223"/>
      <c r="O156" s="223"/>
      <c r="P156" s="223"/>
    </row>
    <row r="157" spans="1:16" x14ac:dyDescent="0.2">
      <c r="A157" s="223"/>
      <c r="B157" s="223"/>
      <c r="C157" s="223"/>
      <c r="D157" s="223"/>
      <c r="E157" s="223"/>
      <c r="F157" s="223"/>
      <c r="G157" s="223"/>
      <c r="H157" s="223"/>
      <c r="I157" s="223"/>
      <c r="J157" s="223"/>
      <c r="K157" s="223"/>
      <c r="L157" s="223"/>
      <c r="M157" s="223"/>
      <c r="N157" s="223"/>
      <c r="O157" s="223"/>
      <c r="P157" s="223"/>
    </row>
    <row r="158" spans="1:16" x14ac:dyDescent="0.2">
      <c r="A158" s="223"/>
      <c r="B158" s="223"/>
      <c r="C158" s="223"/>
      <c r="D158" s="223"/>
      <c r="E158" s="223"/>
      <c r="F158" s="223"/>
      <c r="G158" s="223"/>
      <c r="H158" s="223"/>
      <c r="I158" s="223"/>
      <c r="J158" s="223"/>
      <c r="K158" s="223"/>
      <c r="L158" s="223"/>
      <c r="M158" s="223"/>
      <c r="N158" s="223"/>
      <c r="O158" s="223"/>
      <c r="P158" s="223"/>
    </row>
    <row r="159" spans="1:16" x14ac:dyDescent="0.2">
      <c r="A159" s="223"/>
      <c r="B159" s="223"/>
      <c r="C159" s="223"/>
      <c r="D159" s="223"/>
      <c r="E159" s="223"/>
      <c r="F159" s="223"/>
      <c r="G159" s="223"/>
      <c r="H159" s="223"/>
      <c r="I159" s="223"/>
      <c r="J159" s="223"/>
      <c r="K159" s="223"/>
      <c r="L159" s="223"/>
      <c r="M159" s="223"/>
      <c r="N159" s="223"/>
      <c r="O159" s="223"/>
      <c r="P159" s="223"/>
    </row>
    <row r="160" spans="1:16" x14ac:dyDescent="0.2">
      <c r="A160" s="223"/>
      <c r="B160" s="223"/>
      <c r="C160" s="223"/>
      <c r="D160" s="223"/>
      <c r="E160" s="223"/>
      <c r="F160" s="223"/>
      <c r="G160" s="223"/>
      <c r="H160" s="223"/>
      <c r="I160" s="223"/>
      <c r="J160" s="223"/>
      <c r="K160" s="223"/>
      <c r="L160" s="223"/>
      <c r="M160" s="223"/>
      <c r="N160" s="223"/>
      <c r="O160" s="223"/>
      <c r="P160" s="223"/>
    </row>
    <row r="161" spans="1:16" x14ac:dyDescent="0.2">
      <c r="A161" s="223"/>
      <c r="B161" s="223"/>
      <c r="C161" s="223"/>
      <c r="D161" s="223"/>
      <c r="E161" s="223"/>
      <c r="F161" s="223"/>
      <c r="G161" s="223"/>
      <c r="H161" s="223"/>
      <c r="I161" s="223"/>
      <c r="J161" s="223"/>
      <c r="K161" s="223"/>
      <c r="L161" s="223"/>
      <c r="M161" s="223"/>
      <c r="N161" s="223"/>
      <c r="O161" s="223"/>
      <c r="P161" s="223"/>
    </row>
    <row r="162" spans="1:16" x14ac:dyDescent="0.2">
      <c r="A162" s="223"/>
      <c r="B162" s="223"/>
      <c r="C162" s="223"/>
      <c r="D162" s="223"/>
      <c r="E162" s="223"/>
      <c r="F162" s="223"/>
      <c r="G162" s="223"/>
      <c r="H162" s="223"/>
      <c r="I162" s="223"/>
      <c r="J162" s="223"/>
      <c r="K162" s="223"/>
      <c r="L162" s="223"/>
      <c r="M162" s="223"/>
      <c r="N162" s="223"/>
      <c r="O162" s="223"/>
      <c r="P162" s="223"/>
    </row>
    <row r="163" spans="1:16" x14ac:dyDescent="0.2">
      <c r="A163" s="223"/>
      <c r="B163" s="223"/>
      <c r="C163" s="223"/>
      <c r="D163" s="223"/>
      <c r="E163" s="223"/>
      <c r="F163" s="223"/>
      <c r="G163" s="223"/>
      <c r="H163" s="223"/>
      <c r="I163" s="223"/>
      <c r="J163" s="223"/>
      <c r="K163" s="223"/>
      <c r="L163" s="223"/>
      <c r="M163" s="223"/>
      <c r="N163" s="223"/>
      <c r="O163" s="223"/>
      <c r="P163" s="223"/>
    </row>
    <row r="164" spans="1:16" x14ac:dyDescent="0.2">
      <c r="A164" s="223"/>
      <c r="B164" s="223"/>
      <c r="C164" s="223"/>
      <c r="D164" s="223"/>
      <c r="E164" s="223"/>
      <c r="F164" s="223"/>
      <c r="G164" s="223"/>
      <c r="H164" s="223"/>
      <c r="I164" s="223"/>
      <c r="J164" s="223"/>
      <c r="K164" s="223"/>
      <c r="L164" s="223"/>
      <c r="M164" s="223"/>
      <c r="N164" s="223"/>
      <c r="O164" s="223"/>
      <c r="P164" s="223"/>
    </row>
    <row r="165" spans="1:16" x14ac:dyDescent="0.2">
      <c r="A165" s="223"/>
      <c r="B165" s="223"/>
      <c r="C165" s="223"/>
      <c r="D165" s="223"/>
      <c r="E165" s="223"/>
      <c r="F165" s="223"/>
      <c r="G165" s="223"/>
      <c r="H165" s="223"/>
      <c r="I165" s="223"/>
      <c r="J165" s="223"/>
      <c r="K165" s="223"/>
      <c r="L165" s="223"/>
      <c r="M165" s="223"/>
      <c r="N165" s="223"/>
      <c r="O165" s="223"/>
      <c r="P165" s="223"/>
    </row>
    <row r="166" spans="1:16" x14ac:dyDescent="0.2">
      <c r="A166" s="223"/>
      <c r="B166" s="223"/>
      <c r="C166" s="223"/>
      <c r="D166" s="223"/>
      <c r="E166" s="223"/>
      <c r="F166" s="223"/>
      <c r="G166" s="223"/>
      <c r="H166" s="223"/>
      <c r="I166" s="223"/>
      <c r="J166" s="223"/>
      <c r="K166" s="223"/>
      <c r="L166" s="223"/>
      <c r="M166" s="223"/>
      <c r="N166" s="223"/>
      <c r="O166" s="223"/>
      <c r="P166" s="223"/>
    </row>
    <row r="167" spans="1:16" x14ac:dyDescent="0.2">
      <c r="A167" s="223"/>
      <c r="B167" s="223"/>
      <c r="C167" s="223"/>
      <c r="D167" s="223"/>
      <c r="E167" s="223"/>
      <c r="F167" s="223"/>
      <c r="G167" s="223"/>
      <c r="H167" s="223"/>
      <c r="I167" s="223"/>
      <c r="J167" s="223"/>
      <c r="K167" s="223"/>
      <c r="L167" s="223"/>
      <c r="M167" s="223"/>
      <c r="N167" s="223"/>
      <c r="O167" s="223"/>
      <c r="P167" s="223"/>
    </row>
    <row r="168" spans="1:16" x14ac:dyDescent="0.2">
      <c r="A168" s="223"/>
      <c r="B168" s="223"/>
      <c r="C168" s="223"/>
      <c r="D168" s="223"/>
      <c r="E168" s="223"/>
      <c r="F168" s="223"/>
      <c r="G168" s="223"/>
      <c r="H168" s="223"/>
      <c r="I168" s="223"/>
      <c r="J168" s="223"/>
      <c r="K168" s="223"/>
      <c r="L168" s="223"/>
      <c r="M168" s="223"/>
      <c r="N168" s="223"/>
      <c r="O168" s="223"/>
      <c r="P168" s="223"/>
    </row>
    <row r="169" spans="1:16" x14ac:dyDescent="0.2">
      <c r="A169" s="223"/>
      <c r="B169" s="223"/>
      <c r="C169" s="223"/>
      <c r="D169" s="223"/>
      <c r="E169" s="223"/>
      <c r="F169" s="223"/>
      <c r="G169" s="223"/>
      <c r="H169" s="223"/>
      <c r="I169" s="223"/>
      <c r="J169" s="223"/>
      <c r="K169" s="223"/>
      <c r="L169" s="223"/>
      <c r="M169" s="223"/>
      <c r="N169" s="223"/>
      <c r="O169" s="223"/>
      <c r="P169" s="223"/>
    </row>
    <row r="170" spans="1:16" x14ac:dyDescent="0.2">
      <c r="A170" s="223"/>
      <c r="B170" s="223"/>
      <c r="C170" s="223"/>
      <c r="D170" s="223"/>
      <c r="E170" s="223"/>
      <c r="F170" s="223"/>
      <c r="G170" s="223"/>
      <c r="H170" s="223"/>
      <c r="I170" s="223"/>
      <c r="J170" s="223"/>
      <c r="K170" s="223"/>
      <c r="L170" s="223"/>
      <c r="M170" s="223"/>
      <c r="N170" s="223"/>
      <c r="O170" s="223"/>
      <c r="P170" s="223"/>
    </row>
    <row r="171" spans="1:16" x14ac:dyDescent="0.2">
      <c r="A171" s="223"/>
      <c r="B171" s="223"/>
      <c r="C171" s="223"/>
      <c r="D171" s="223"/>
      <c r="E171" s="223"/>
      <c r="F171" s="223"/>
      <c r="G171" s="223"/>
      <c r="H171" s="223"/>
      <c r="I171" s="223"/>
      <c r="J171" s="223"/>
      <c r="K171" s="223"/>
      <c r="L171" s="223"/>
      <c r="M171" s="223"/>
      <c r="N171" s="223"/>
      <c r="O171" s="223"/>
      <c r="P171" s="223"/>
    </row>
    <row r="172" spans="1:16" x14ac:dyDescent="0.2">
      <c r="A172" s="223"/>
      <c r="B172" s="223"/>
      <c r="C172" s="223"/>
      <c r="D172" s="223"/>
      <c r="E172" s="223"/>
      <c r="F172" s="223"/>
      <c r="G172" s="223"/>
      <c r="H172" s="223"/>
      <c r="I172" s="223"/>
      <c r="J172" s="223"/>
      <c r="K172" s="223"/>
      <c r="L172" s="223"/>
      <c r="M172" s="223"/>
      <c r="N172" s="223"/>
      <c r="O172" s="223"/>
      <c r="P172" s="223"/>
    </row>
    <row r="173" spans="1:16" x14ac:dyDescent="0.2">
      <c r="A173" s="223"/>
      <c r="B173" s="223"/>
      <c r="C173" s="223"/>
      <c r="D173" s="223"/>
      <c r="E173" s="223"/>
      <c r="F173" s="223"/>
      <c r="G173" s="223"/>
      <c r="H173" s="223"/>
      <c r="I173" s="223"/>
      <c r="J173" s="223"/>
      <c r="K173" s="223"/>
      <c r="L173" s="223"/>
      <c r="M173" s="223"/>
      <c r="N173" s="223"/>
      <c r="O173" s="223"/>
      <c r="P173" s="223"/>
    </row>
    <row r="174" spans="1:16" x14ac:dyDescent="0.2">
      <c r="A174" s="223"/>
      <c r="B174" s="223"/>
      <c r="C174" s="223"/>
      <c r="D174" s="223"/>
      <c r="E174" s="223"/>
      <c r="F174" s="223"/>
      <c r="G174" s="223"/>
      <c r="H174" s="223"/>
      <c r="I174" s="223"/>
      <c r="J174" s="223"/>
      <c r="K174" s="223"/>
      <c r="L174" s="223"/>
      <c r="M174" s="223"/>
      <c r="N174" s="223"/>
      <c r="O174" s="223"/>
      <c r="P174" s="223"/>
    </row>
    <row r="175" spans="1:16" x14ac:dyDescent="0.2">
      <c r="A175" s="223"/>
      <c r="B175" s="223"/>
      <c r="C175" s="223"/>
      <c r="D175" s="223"/>
      <c r="E175" s="223"/>
      <c r="F175" s="223"/>
      <c r="G175" s="223"/>
      <c r="H175" s="223"/>
      <c r="I175" s="223"/>
      <c r="J175" s="223"/>
      <c r="K175" s="223"/>
      <c r="L175" s="223"/>
      <c r="M175" s="223"/>
      <c r="N175" s="223"/>
      <c r="O175" s="223"/>
      <c r="P175" s="223"/>
    </row>
    <row r="176" spans="1:16" x14ac:dyDescent="0.2">
      <c r="A176" s="223"/>
      <c r="B176" s="223"/>
      <c r="C176" s="223"/>
      <c r="D176" s="223"/>
      <c r="E176" s="223"/>
      <c r="F176" s="223"/>
      <c r="G176" s="223"/>
      <c r="H176" s="223"/>
      <c r="I176" s="223"/>
      <c r="J176" s="223"/>
      <c r="K176" s="223"/>
      <c r="L176" s="223"/>
      <c r="M176" s="223"/>
      <c r="N176" s="223"/>
      <c r="O176" s="223"/>
      <c r="P176" s="223"/>
    </row>
    <row r="177" spans="1:16" x14ac:dyDescent="0.2">
      <c r="A177" s="223"/>
      <c r="B177" s="223"/>
      <c r="C177" s="223"/>
      <c r="D177" s="223"/>
      <c r="E177" s="223"/>
      <c r="F177" s="223"/>
      <c r="G177" s="223"/>
      <c r="H177" s="223"/>
      <c r="I177" s="223"/>
      <c r="J177" s="223"/>
      <c r="K177" s="223"/>
      <c r="L177" s="223"/>
      <c r="M177" s="223"/>
      <c r="N177" s="223"/>
      <c r="O177" s="223"/>
      <c r="P177" s="223"/>
    </row>
    <row r="178" spans="1:16" x14ac:dyDescent="0.2">
      <c r="A178" s="223"/>
      <c r="B178" s="223"/>
      <c r="C178" s="223"/>
      <c r="D178" s="223"/>
      <c r="E178" s="223"/>
      <c r="F178" s="223"/>
      <c r="G178" s="223"/>
      <c r="H178" s="223"/>
      <c r="I178" s="223"/>
      <c r="J178" s="223"/>
      <c r="K178" s="223"/>
      <c r="L178" s="223"/>
      <c r="M178" s="223"/>
      <c r="N178" s="223"/>
      <c r="O178" s="223"/>
      <c r="P178" s="223"/>
    </row>
    <row r="179" spans="1:16" x14ac:dyDescent="0.2">
      <c r="A179" s="223"/>
      <c r="B179" s="223"/>
      <c r="C179" s="223"/>
      <c r="D179" s="223"/>
      <c r="E179" s="223"/>
      <c r="F179" s="223"/>
      <c r="G179" s="223"/>
      <c r="H179" s="223"/>
      <c r="I179" s="223"/>
      <c r="J179" s="223"/>
      <c r="K179" s="223"/>
      <c r="L179" s="223"/>
      <c r="M179" s="223"/>
      <c r="N179" s="223"/>
      <c r="O179" s="223"/>
      <c r="P179" s="223"/>
    </row>
    <row r="180" spans="1:16" x14ac:dyDescent="0.2">
      <c r="A180" s="223"/>
      <c r="B180" s="223"/>
      <c r="C180" s="223"/>
      <c r="D180" s="223"/>
      <c r="E180" s="223"/>
      <c r="F180" s="223"/>
      <c r="G180" s="223"/>
      <c r="H180" s="223"/>
      <c r="I180" s="223"/>
      <c r="J180" s="223"/>
      <c r="K180" s="223"/>
      <c r="L180" s="223"/>
      <c r="M180" s="223"/>
      <c r="N180" s="223"/>
      <c r="O180" s="223"/>
      <c r="P180" s="223"/>
    </row>
    <row r="181" spans="1:16" x14ac:dyDescent="0.2">
      <c r="A181" s="223"/>
      <c r="B181" s="223"/>
      <c r="C181" s="223"/>
      <c r="D181" s="223"/>
      <c r="E181" s="223"/>
      <c r="F181" s="223"/>
      <c r="G181" s="223"/>
      <c r="H181" s="223"/>
      <c r="I181" s="223"/>
      <c r="J181" s="223"/>
      <c r="K181" s="223"/>
      <c r="L181" s="223"/>
      <c r="M181" s="223"/>
      <c r="N181" s="223"/>
      <c r="O181" s="223"/>
      <c r="P181" s="223"/>
    </row>
    <row r="182" spans="1:16" x14ac:dyDescent="0.2">
      <c r="A182" s="223"/>
      <c r="B182" s="223"/>
      <c r="C182" s="223"/>
      <c r="D182" s="223"/>
      <c r="E182" s="223"/>
      <c r="F182" s="223"/>
      <c r="G182" s="223"/>
      <c r="H182" s="223"/>
      <c r="I182" s="223"/>
      <c r="J182" s="223"/>
      <c r="K182" s="223"/>
      <c r="L182" s="223"/>
      <c r="M182" s="223"/>
      <c r="N182" s="223"/>
      <c r="O182" s="223"/>
      <c r="P182" s="223"/>
    </row>
    <row r="183" spans="1:16" x14ac:dyDescent="0.2">
      <c r="A183" s="223"/>
      <c r="B183" s="223"/>
      <c r="C183" s="223"/>
      <c r="D183" s="223"/>
      <c r="E183" s="223"/>
      <c r="F183" s="223"/>
      <c r="G183" s="223"/>
      <c r="H183" s="223"/>
      <c r="I183" s="223"/>
      <c r="J183" s="223"/>
      <c r="K183" s="223"/>
      <c r="L183" s="223"/>
      <c r="M183" s="223"/>
      <c r="N183" s="223"/>
      <c r="O183" s="223"/>
      <c r="P183" s="223"/>
    </row>
    <row r="184" spans="1:16" x14ac:dyDescent="0.2">
      <c r="A184" s="223"/>
      <c r="B184" s="223"/>
      <c r="C184" s="223"/>
      <c r="D184" s="223"/>
      <c r="E184" s="223"/>
      <c r="F184" s="223"/>
      <c r="G184" s="223"/>
      <c r="H184" s="223"/>
      <c r="I184" s="223"/>
      <c r="J184" s="223"/>
      <c r="K184" s="223"/>
      <c r="L184" s="223"/>
      <c r="M184" s="223"/>
      <c r="N184" s="223"/>
      <c r="O184" s="223"/>
      <c r="P184" s="223"/>
    </row>
    <row r="185" spans="1:16" x14ac:dyDescent="0.2">
      <c r="A185" s="223"/>
      <c r="B185" s="223"/>
      <c r="C185" s="223"/>
      <c r="D185" s="223"/>
      <c r="E185" s="223"/>
      <c r="F185" s="223"/>
      <c r="G185" s="223"/>
      <c r="H185" s="223"/>
      <c r="I185" s="223"/>
      <c r="J185" s="223"/>
      <c r="K185" s="223"/>
      <c r="L185" s="223"/>
      <c r="M185" s="223"/>
      <c r="N185" s="223"/>
      <c r="O185" s="223"/>
      <c r="P185" s="223"/>
    </row>
    <row r="186" spans="1:16" x14ac:dyDescent="0.2">
      <c r="A186" s="223"/>
      <c r="B186" s="223"/>
      <c r="C186" s="223"/>
      <c r="D186" s="223"/>
      <c r="E186" s="223"/>
      <c r="F186" s="223"/>
      <c r="G186" s="223"/>
      <c r="H186" s="223"/>
      <c r="I186" s="223"/>
      <c r="J186" s="223"/>
      <c r="K186" s="223"/>
      <c r="L186" s="223"/>
      <c r="M186" s="223"/>
      <c r="N186" s="223"/>
      <c r="O186" s="223"/>
      <c r="P186" s="223"/>
    </row>
    <row r="187" spans="1:16" x14ac:dyDescent="0.2">
      <c r="A187" s="223"/>
      <c r="B187" s="223"/>
      <c r="C187" s="223"/>
      <c r="D187" s="223"/>
      <c r="E187" s="223"/>
      <c r="F187" s="223"/>
      <c r="G187" s="223"/>
      <c r="H187" s="223"/>
      <c r="I187" s="223"/>
      <c r="J187" s="223"/>
      <c r="K187" s="223"/>
      <c r="L187" s="223"/>
      <c r="M187" s="223"/>
      <c r="N187" s="223"/>
      <c r="O187" s="223"/>
      <c r="P187" s="223"/>
    </row>
    <row r="188" spans="1:16" x14ac:dyDescent="0.2">
      <c r="A188" s="223"/>
      <c r="B188" s="223"/>
      <c r="C188" s="223"/>
      <c r="D188" s="223"/>
      <c r="E188" s="223"/>
      <c r="F188" s="223"/>
      <c r="G188" s="223"/>
      <c r="H188" s="223"/>
      <c r="I188" s="223"/>
      <c r="J188" s="223"/>
      <c r="K188" s="223"/>
      <c r="L188" s="223"/>
      <c r="M188" s="223"/>
      <c r="N188" s="223"/>
      <c r="O188" s="223"/>
      <c r="P188" s="223"/>
    </row>
    <row r="189" spans="1:16" x14ac:dyDescent="0.2">
      <c r="A189" s="223"/>
      <c r="B189" s="223"/>
      <c r="C189" s="223"/>
      <c r="D189" s="223"/>
      <c r="E189" s="223"/>
      <c r="F189" s="223"/>
      <c r="G189" s="223"/>
      <c r="H189" s="223"/>
      <c r="I189" s="223"/>
      <c r="J189" s="223"/>
      <c r="K189" s="223"/>
      <c r="L189" s="223"/>
      <c r="M189" s="223"/>
      <c r="N189" s="223"/>
      <c r="O189" s="223"/>
      <c r="P189" s="223"/>
    </row>
    <row r="190" spans="1:16" x14ac:dyDescent="0.2">
      <c r="A190" s="223"/>
      <c r="B190" s="223"/>
      <c r="C190" s="223"/>
      <c r="D190" s="223"/>
      <c r="E190" s="223"/>
      <c r="F190" s="223"/>
      <c r="G190" s="223"/>
      <c r="H190" s="223"/>
      <c r="I190" s="223"/>
      <c r="J190" s="223"/>
      <c r="K190" s="223"/>
      <c r="L190" s="223"/>
      <c r="M190" s="223"/>
      <c r="N190" s="223"/>
      <c r="O190" s="223"/>
      <c r="P190" s="223"/>
    </row>
    <row r="191" spans="1:16" x14ac:dyDescent="0.2">
      <c r="A191" s="223"/>
      <c r="B191" s="223"/>
      <c r="C191" s="223"/>
      <c r="D191" s="223"/>
      <c r="E191" s="223"/>
      <c r="F191" s="223"/>
      <c r="G191" s="223"/>
      <c r="H191" s="223"/>
      <c r="I191" s="223"/>
      <c r="J191" s="223"/>
      <c r="K191" s="223"/>
      <c r="L191" s="223"/>
      <c r="M191" s="223"/>
      <c r="N191" s="223"/>
      <c r="O191" s="223"/>
      <c r="P191" s="223"/>
    </row>
    <row r="192" spans="1:16" x14ac:dyDescent="0.2">
      <c r="A192" s="223"/>
      <c r="B192" s="223"/>
      <c r="C192" s="223"/>
      <c r="D192" s="223"/>
      <c r="E192" s="223"/>
      <c r="F192" s="223"/>
      <c r="G192" s="223"/>
      <c r="H192" s="223"/>
      <c r="I192" s="223"/>
      <c r="J192" s="223"/>
      <c r="K192" s="223"/>
      <c r="L192" s="223"/>
      <c r="M192" s="223"/>
      <c r="N192" s="223"/>
      <c r="O192" s="223"/>
      <c r="P192" s="223"/>
    </row>
    <row r="193" spans="1:16" x14ac:dyDescent="0.2">
      <c r="A193" s="223"/>
      <c r="B193" s="223"/>
      <c r="C193" s="223"/>
      <c r="D193" s="223"/>
      <c r="E193" s="223"/>
      <c r="F193" s="223"/>
      <c r="G193" s="223"/>
      <c r="H193" s="223"/>
      <c r="I193" s="223"/>
      <c r="J193" s="223"/>
      <c r="K193" s="223"/>
      <c r="L193" s="223"/>
      <c r="M193" s="223"/>
      <c r="N193" s="223"/>
      <c r="O193" s="223"/>
      <c r="P193" s="223"/>
    </row>
    <row r="194" spans="1:16" x14ac:dyDescent="0.2">
      <c r="A194" s="223"/>
      <c r="B194" s="223"/>
      <c r="C194" s="223"/>
      <c r="D194" s="223"/>
      <c r="E194" s="223"/>
      <c r="F194" s="223"/>
      <c r="G194" s="223"/>
      <c r="H194" s="223"/>
      <c r="I194" s="223"/>
      <c r="J194" s="223"/>
      <c r="K194" s="223"/>
      <c r="L194" s="223"/>
      <c r="M194" s="223"/>
      <c r="N194" s="223"/>
      <c r="O194" s="223"/>
      <c r="P194" s="22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CCE4-C073-427C-A736-6B5B956A3639}">
  <dimension ref="A1:A13"/>
  <sheetViews>
    <sheetView topLeftCell="A7" workbookViewId="0">
      <selection activeCell="G9" sqref="G9"/>
    </sheetView>
  </sheetViews>
  <sheetFormatPr baseColWidth="10" defaultColWidth="8.83203125" defaultRowHeight="15" x14ac:dyDescent="0.2"/>
  <cols>
    <col min="1" max="1" width="109" customWidth="1"/>
  </cols>
  <sheetData>
    <row r="1" spans="1:1" ht="37.5" customHeight="1" thickBot="1" x14ac:dyDescent="0.3">
      <c r="A1" s="30" t="s">
        <v>58</v>
      </c>
    </row>
    <row r="2" spans="1:1" ht="36" customHeight="1" thickBot="1" x14ac:dyDescent="0.25">
      <c r="A2" s="17" t="s">
        <v>59</v>
      </c>
    </row>
    <row r="3" spans="1:1" ht="99" customHeight="1" thickBot="1" x14ac:dyDescent="0.25">
      <c r="A3" s="18" t="s">
        <v>60</v>
      </c>
    </row>
    <row r="4" spans="1:1" ht="52" thickBot="1" x14ac:dyDescent="0.25">
      <c r="A4" s="19" t="s">
        <v>173</v>
      </c>
    </row>
    <row r="5" spans="1:1" ht="103" thickBot="1" x14ac:dyDescent="0.25">
      <c r="A5" s="20" t="s">
        <v>174</v>
      </c>
    </row>
    <row r="6" spans="1:1" ht="52" thickBot="1" x14ac:dyDescent="0.25">
      <c r="A6" s="21" t="s">
        <v>175</v>
      </c>
    </row>
    <row r="7" spans="1:1" ht="103" thickBot="1" x14ac:dyDescent="0.25">
      <c r="A7" s="29" t="s">
        <v>61</v>
      </c>
    </row>
    <row r="8" spans="1:1" ht="86" thickBot="1" x14ac:dyDescent="0.25">
      <c r="A8" s="22" t="s">
        <v>62</v>
      </c>
    </row>
    <row r="9" spans="1:1" ht="120" thickBot="1" x14ac:dyDescent="0.25">
      <c r="A9" s="23" t="s">
        <v>63</v>
      </c>
    </row>
    <row r="10" spans="1:1" ht="256" thickBot="1" x14ac:dyDescent="0.25">
      <c r="A10" s="24" t="s">
        <v>64</v>
      </c>
    </row>
    <row r="11" spans="1:1" ht="154" thickBot="1" x14ac:dyDescent="0.25">
      <c r="A11" s="27" t="s">
        <v>73</v>
      </c>
    </row>
    <row r="12" spans="1:1" ht="69" thickBot="1" x14ac:dyDescent="0.25">
      <c r="A12" s="25" t="s">
        <v>65</v>
      </c>
    </row>
    <row r="13" spans="1:1" ht="120" thickBot="1" x14ac:dyDescent="0.25">
      <c r="A13" s="28" t="s">
        <v>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1DFBA-47F8-40B7-9EA8-D616DF6A2404}">
  <sheetPr>
    <tabColor theme="0" tint="-0.499984740745262"/>
  </sheetPr>
  <dimension ref="A1:J863"/>
  <sheetViews>
    <sheetView topLeftCell="A388" workbookViewId="0">
      <selection activeCell="H421" sqref="H421"/>
    </sheetView>
  </sheetViews>
  <sheetFormatPr baseColWidth="10" defaultColWidth="8.83203125" defaultRowHeight="15" x14ac:dyDescent="0.2"/>
  <cols>
    <col min="1" max="1" width="10.83203125" customWidth="1"/>
    <col min="2" max="2" width="15.5" style="1" customWidth="1"/>
    <col min="3" max="3" width="21.6640625" style="10" customWidth="1"/>
    <col min="4" max="4" width="18.1640625" style="1" customWidth="1"/>
    <col min="5" max="5" width="26" style="10" customWidth="1"/>
    <col min="6" max="6" width="20.5" style="1" customWidth="1"/>
    <col min="7" max="7" width="20" customWidth="1"/>
    <col min="8" max="8" width="20.83203125" customWidth="1"/>
  </cols>
  <sheetData>
    <row r="1" spans="1:9" ht="19" x14ac:dyDescent="0.2">
      <c r="B1" s="31" t="s">
        <v>38</v>
      </c>
    </row>
    <row r="2" spans="1:9" x14ac:dyDescent="0.2">
      <c r="C2" s="10" t="s">
        <v>81</v>
      </c>
      <c r="D2" s="1" t="s">
        <v>82</v>
      </c>
      <c r="E2" s="10" t="s">
        <v>83</v>
      </c>
      <c r="F2" s="1" t="s">
        <v>84</v>
      </c>
      <c r="G2" t="s">
        <v>85</v>
      </c>
      <c r="H2" t="s">
        <v>86</v>
      </c>
    </row>
    <row r="3" spans="1:9" x14ac:dyDescent="0.2">
      <c r="B3" s="293" t="s">
        <v>0</v>
      </c>
      <c r="C3" s="270"/>
      <c r="D3" s="270"/>
      <c r="E3" s="270"/>
      <c r="F3" s="270"/>
      <c r="G3" s="270"/>
      <c r="H3" s="270"/>
      <c r="I3" s="270"/>
    </row>
    <row r="4" spans="1:9" ht="17" thickBot="1" x14ac:dyDescent="0.25">
      <c r="B4" s="294" t="s">
        <v>70</v>
      </c>
      <c r="C4" s="295"/>
      <c r="D4" s="295"/>
      <c r="E4" s="295"/>
      <c r="F4" s="295"/>
      <c r="G4" s="2"/>
    </row>
    <row r="5" spans="1:9" x14ac:dyDescent="0.2">
      <c r="B5" s="32" t="s">
        <v>39</v>
      </c>
      <c r="C5" s="285" t="s">
        <v>44</v>
      </c>
      <c r="D5" s="286"/>
      <c r="E5" s="286"/>
      <c r="F5" s="287"/>
    </row>
    <row r="6" spans="1:9" x14ac:dyDescent="0.2">
      <c r="B6" s="33" t="s">
        <v>40</v>
      </c>
      <c r="C6" s="41" t="s">
        <v>66</v>
      </c>
      <c r="D6" s="40" t="s">
        <v>67</v>
      </c>
      <c r="E6" s="41" t="s">
        <v>71</v>
      </c>
      <c r="F6" s="47" t="s">
        <v>29</v>
      </c>
    </row>
    <row r="7" spans="1:9" x14ac:dyDescent="0.2">
      <c r="A7" s="26" t="s">
        <v>68</v>
      </c>
      <c r="B7" s="33">
        <v>25.5</v>
      </c>
      <c r="C7" s="42">
        <v>50</v>
      </c>
      <c r="D7" s="40">
        <v>110</v>
      </c>
      <c r="E7" s="42">
        <v>210</v>
      </c>
      <c r="F7" s="47"/>
    </row>
    <row r="8" spans="1:9" ht="16" thickBot="1" x14ac:dyDescent="0.25">
      <c r="A8" s="26" t="s">
        <v>69</v>
      </c>
      <c r="B8" s="63">
        <v>2.63</v>
      </c>
      <c r="C8" s="9">
        <v>2.9</v>
      </c>
      <c r="D8" s="69">
        <v>1.45</v>
      </c>
      <c r="E8" s="69">
        <v>0.48</v>
      </c>
      <c r="F8" s="83"/>
    </row>
    <row r="9" spans="1:9" ht="16" thickBot="1" x14ac:dyDescent="0.25">
      <c r="B9" s="6">
        <f>B8*B7</f>
        <v>67.064999999999998</v>
      </c>
      <c r="C9" s="43">
        <f>C8*C7</f>
        <v>145</v>
      </c>
      <c r="D9" s="7">
        <f>D8*D7</f>
        <v>159.5</v>
      </c>
      <c r="E9" s="46">
        <f>E8*E7</f>
        <v>100.8</v>
      </c>
      <c r="F9" s="5">
        <f>SUM(B9:E9)</f>
        <v>472.36500000000001</v>
      </c>
    </row>
    <row r="10" spans="1:9" ht="16" thickBot="1" x14ac:dyDescent="0.25"/>
    <row r="11" spans="1:9" ht="17" x14ac:dyDescent="0.25">
      <c r="B11" s="34" t="s">
        <v>45</v>
      </c>
      <c r="C11" s="285" t="s">
        <v>46</v>
      </c>
      <c r="D11" s="286"/>
      <c r="E11" s="286"/>
      <c r="F11" s="287"/>
      <c r="G11" s="2"/>
    </row>
    <row r="12" spans="1:9" x14ac:dyDescent="0.2">
      <c r="B12" s="33" t="s">
        <v>40</v>
      </c>
      <c r="C12" s="41" t="s">
        <v>41</v>
      </c>
      <c r="D12" s="40" t="s">
        <v>42</v>
      </c>
      <c r="E12" s="41" t="s">
        <v>43</v>
      </c>
      <c r="F12" s="47" t="s">
        <v>29</v>
      </c>
    </row>
    <row r="13" spans="1:9" x14ac:dyDescent="0.2">
      <c r="A13" s="26" t="s">
        <v>68</v>
      </c>
      <c r="B13" s="33">
        <v>25.5</v>
      </c>
      <c r="C13" s="42">
        <v>90</v>
      </c>
      <c r="D13" s="40">
        <v>330</v>
      </c>
      <c r="E13" s="42">
        <v>400</v>
      </c>
      <c r="F13" s="47"/>
    </row>
    <row r="14" spans="1:9" ht="16" thickBot="1" x14ac:dyDescent="0.25">
      <c r="A14" s="26" t="s">
        <v>69</v>
      </c>
      <c r="B14" s="63">
        <v>2.63</v>
      </c>
      <c r="C14" s="9">
        <v>2.9</v>
      </c>
      <c r="D14" s="9">
        <v>2.9</v>
      </c>
      <c r="E14" s="69">
        <v>0.48</v>
      </c>
      <c r="F14" s="83"/>
    </row>
    <row r="15" spans="1:9" ht="16" thickBot="1" x14ac:dyDescent="0.25">
      <c r="B15" s="6">
        <f>B14*B13</f>
        <v>67.064999999999998</v>
      </c>
      <c r="C15" s="43">
        <f>C14*C13</f>
        <v>261</v>
      </c>
      <c r="D15" s="7">
        <f>D14*D13</f>
        <v>957</v>
      </c>
      <c r="E15" s="46">
        <f>E14*E13</f>
        <v>192</v>
      </c>
      <c r="F15" s="5">
        <f>SUM(B15:E15)</f>
        <v>1477.0650000000001</v>
      </c>
    </row>
    <row r="16" spans="1:9" x14ac:dyDescent="0.2">
      <c r="B16" s="8"/>
      <c r="C16" s="44"/>
      <c r="D16" s="8"/>
      <c r="E16" s="44"/>
      <c r="F16" s="8"/>
    </row>
    <row r="17" spans="1:6" ht="17" thickBot="1" x14ac:dyDescent="0.25">
      <c r="B17" s="35" t="s">
        <v>53</v>
      </c>
      <c r="E17" s="10" t="s">
        <v>31</v>
      </c>
    </row>
    <row r="18" spans="1:6" x14ac:dyDescent="0.2">
      <c r="B18" s="36" t="s">
        <v>54</v>
      </c>
      <c r="C18" s="285" t="s">
        <v>44</v>
      </c>
      <c r="D18" s="286"/>
      <c r="E18" s="286"/>
      <c r="F18" s="287"/>
    </row>
    <row r="19" spans="1:6" x14ac:dyDescent="0.2">
      <c r="B19" s="33" t="s">
        <v>40</v>
      </c>
      <c r="C19" s="41" t="s">
        <v>41</v>
      </c>
      <c r="D19" s="40" t="s">
        <v>42</v>
      </c>
      <c r="E19" s="41" t="s">
        <v>43</v>
      </c>
      <c r="F19" s="47" t="s">
        <v>29</v>
      </c>
    </row>
    <row r="20" spans="1:6" x14ac:dyDescent="0.2">
      <c r="A20" s="26" t="s">
        <v>68</v>
      </c>
      <c r="B20" s="33">
        <v>25.5</v>
      </c>
      <c r="C20" s="42">
        <v>50</v>
      </c>
      <c r="D20" s="40">
        <v>130</v>
      </c>
      <c r="E20" s="42">
        <v>200</v>
      </c>
      <c r="F20" s="47"/>
    </row>
    <row r="21" spans="1:6" ht="16" x14ac:dyDescent="0.2">
      <c r="B21" s="288" t="s">
        <v>75</v>
      </c>
      <c r="C21" s="289"/>
      <c r="D21" s="289"/>
      <c r="E21" s="289"/>
      <c r="F21" s="290"/>
    </row>
    <row r="22" spans="1:6" x14ac:dyDescent="0.2">
      <c r="A22" s="26" t="s">
        <v>69</v>
      </c>
      <c r="B22" s="63">
        <f>(B25/B15)*B14</f>
        <v>3.6839215686274507</v>
      </c>
      <c r="C22" s="9">
        <v>2.9</v>
      </c>
      <c r="D22" s="69">
        <v>1.45</v>
      </c>
      <c r="E22" s="9">
        <v>0.5</v>
      </c>
      <c r="F22" s="83"/>
    </row>
    <row r="23" spans="1:6" x14ac:dyDescent="0.2">
      <c r="B23" s="291" t="s">
        <v>79</v>
      </c>
      <c r="C23" s="292"/>
      <c r="D23" s="292"/>
      <c r="E23" s="13">
        <v>1.25</v>
      </c>
      <c r="F23" s="40" t="s">
        <v>47</v>
      </c>
    </row>
    <row r="24" spans="1:6" ht="16" thickBot="1" x14ac:dyDescent="0.25">
      <c r="A24" s="26" t="s">
        <v>69</v>
      </c>
      <c r="B24" s="37" t="s">
        <v>31</v>
      </c>
      <c r="C24" s="69">
        <f>C22*E23</f>
        <v>3.625</v>
      </c>
      <c r="D24" s="69">
        <f>D22*1.25</f>
        <v>1.8125</v>
      </c>
      <c r="E24" s="69">
        <f>E22*1.25</f>
        <v>0.625</v>
      </c>
      <c r="F24" s="83"/>
    </row>
    <row r="25" spans="1:6" ht="16" thickBot="1" x14ac:dyDescent="0.25">
      <c r="B25" s="14">
        <v>93.94</v>
      </c>
      <c r="C25" s="45">
        <f>C24*C20</f>
        <v>181.25</v>
      </c>
      <c r="D25" s="14">
        <f>D24*D20</f>
        <v>235.625</v>
      </c>
      <c r="E25" s="45">
        <f>E24*E20</f>
        <v>125</v>
      </c>
      <c r="F25" s="15">
        <f>SUM(B25:E25)</f>
        <v>635.81500000000005</v>
      </c>
    </row>
    <row r="26" spans="1:6" x14ac:dyDescent="0.2">
      <c r="B26" s="8"/>
      <c r="C26" s="44"/>
      <c r="D26" s="8"/>
      <c r="E26" s="44"/>
      <c r="F26" s="8"/>
    </row>
    <row r="27" spans="1:6" ht="17" thickBot="1" x14ac:dyDescent="0.25">
      <c r="B27" s="294" t="s">
        <v>72</v>
      </c>
      <c r="C27" s="295"/>
      <c r="D27" s="295"/>
      <c r="E27" s="295" t="s">
        <v>31</v>
      </c>
      <c r="F27" s="295"/>
    </row>
    <row r="28" spans="1:6" x14ac:dyDescent="0.2">
      <c r="B28" s="36" t="s">
        <v>54</v>
      </c>
      <c r="C28" s="285" t="s">
        <v>44</v>
      </c>
      <c r="D28" s="286"/>
      <c r="E28" s="286"/>
      <c r="F28" s="287"/>
    </row>
    <row r="29" spans="1:6" x14ac:dyDescent="0.2">
      <c r="B29" s="33" t="s">
        <v>40</v>
      </c>
      <c r="C29" s="41" t="s">
        <v>41</v>
      </c>
      <c r="D29" s="40" t="s">
        <v>42</v>
      </c>
      <c r="E29" s="41" t="s">
        <v>43</v>
      </c>
      <c r="F29" s="47" t="s">
        <v>29</v>
      </c>
    </row>
    <row r="30" spans="1:6" x14ac:dyDescent="0.2">
      <c r="A30" s="26" t="s">
        <v>68</v>
      </c>
      <c r="B30" s="33">
        <v>25.5</v>
      </c>
      <c r="C30" s="42">
        <v>40</v>
      </c>
      <c r="D30" s="40">
        <v>130</v>
      </c>
      <c r="E30" s="42">
        <v>200</v>
      </c>
      <c r="F30" s="47"/>
    </row>
    <row r="31" spans="1:6" ht="16" x14ac:dyDescent="0.2">
      <c r="B31" s="288" t="s">
        <v>76</v>
      </c>
      <c r="C31" s="289"/>
      <c r="D31" s="289"/>
      <c r="E31" s="289"/>
      <c r="F31" s="290"/>
    </row>
    <row r="32" spans="1:6" x14ac:dyDescent="0.2">
      <c r="A32" s="26" t="s">
        <v>69</v>
      </c>
      <c r="B32" s="63">
        <f>B22</f>
        <v>3.6839215686274507</v>
      </c>
      <c r="C32" s="9">
        <v>6.5</v>
      </c>
      <c r="D32" s="9">
        <v>3.3</v>
      </c>
      <c r="E32" s="9">
        <v>1.1000000000000001</v>
      </c>
      <c r="F32" s="83"/>
    </row>
    <row r="33" spans="1:10" s="10" customFormat="1" x14ac:dyDescent="0.2">
      <c r="B33" s="291" t="s">
        <v>88</v>
      </c>
      <c r="C33" s="292"/>
      <c r="D33" s="292"/>
      <c r="E33" s="13">
        <v>1.5</v>
      </c>
      <c r="F33" s="40" t="s">
        <v>47</v>
      </c>
      <c r="G33"/>
      <c r="H33"/>
      <c r="I33"/>
      <c r="J33"/>
    </row>
    <row r="34" spans="1:10" s="10" customFormat="1" ht="16" thickBot="1" x14ac:dyDescent="0.25">
      <c r="A34" s="26" t="s">
        <v>69</v>
      </c>
      <c r="B34" s="37" t="s">
        <v>31</v>
      </c>
      <c r="C34" s="70">
        <f>C32*E33</f>
        <v>9.75</v>
      </c>
      <c r="D34" s="69">
        <f>D32*E33</f>
        <v>4.9499999999999993</v>
      </c>
      <c r="E34" s="71">
        <f>E32*E33</f>
        <v>1.6500000000000001</v>
      </c>
      <c r="F34" s="82"/>
      <c r="G34"/>
      <c r="H34"/>
      <c r="I34"/>
      <c r="J34"/>
    </row>
    <row r="35" spans="1:10" s="10" customFormat="1" ht="16" thickBot="1" x14ac:dyDescent="0.25">
      <c r="B35" s="14">
        <v>93.94</v>
      </c>
      <c r="C35" s="45">
        <f>C34*C30</f>
        <v>390</v>
      </c>
      <c r="D35" s="14">
        <f>D34*D30</f>
        <v>643.49999999999989</v>
      </c>
      <c r="E35" s="45">
        <f>E34*E30</f>
        <v>330</v>
      </c>
      <c r="F35" s="15">
        <f>SUM(B35:E35)</f>
        <v>1457.4399999999998</v>
      </c>
      <c r="G35"/>
      <c r="H35"/>
      <c r="I35"/>
      <c r="J35"/>
    </row>
    <row r="37" spans="1:10" ht="17" thickBot="1" x14ac:dyDescent="0.25">
      <c r="B37" s="38" t="s">
        <v>77</v>
      </c>
    </row>
    <row r="38" spans="1:10" x14ac:dyDescent="0.2">
      <c r="B38" s="36" t="s">
        <v>54</v>
      </c>
      <c r="C38" s="285" t="s">
        <v>44</v>
      </c>
      <c r="D38" s="286"/>
      <c r="E38" s="286"/>
      <c r="F38" s="287"/>
    </row>
    <row r="39" spans="1:10" x14ac:dyDescent="0.2">
      <c r="B39" s="33" t="s">
        <v>40</v>
      </c>
      <c r="C39" s="41" t="s">
        <v>41</v>
      </c>
      <c r="D39" s="40" t="s">
        <v>42</v>
      </c>
      <c r="E39" s="41" t="s">
        <v>43</v>
      </c>
      <c r="F39" s="47" t="s">
        <v>29</v>
      </c>
    </row>
    <row r="40" spans="1:10" x14ac:dyDescent="0.2">
      <c r="A40" s="26" t="s">
        <v>68</v>
      </c>
      <c r="B40" s="33">
        <v>25.5</v>
      </c>
      <c r="C40" s="42">
        <v>50</v>
      </c>
      <c r="D40" s="40">
        <v>130</v>
      </c>
      <c r="E40" s="42">
        <v>200</v>
      </c>
      <c r="F40" s="47"/>
    </row>
    <row r="41" spans="1:10" ht="16" x14ac:dyDescent="0.2">
      <c r="B41" s="288" t="s">
        <v>78</v>
      </c>
      <c r="C41" s="289"/>
      <c r="D41" s="289"/>
      <c r="E41" s="289"/>
      <c r="F41" s="290"/>
    </row>
    <row r="42" spans="1:10" x14ac:dyDescent="0.2">
      <c r="A42" s="26" t="s">
        <v>69</v>
      </c>
      <c r="B42" s="63">
        <f>B32</f>
        <v>3.6839215686274507</v>
      </c>
      <c r="C42" s="68">
        <v>13</v>
      </c>
      <c r="D42" s="9">
        <v>6.5</v>
      </c>
      <c r="E42" s="9">
        <v>2.2000000000000002</v>
      </c>
      <c r="F42" s="81"/>
      <c r="G42" s="10"/>
      <c r="H42" s="10"/>
      <c r="I42" s="10"/>
      <c r="J42" s="10"/>
    </row>
    <row r="43" spans="1:10" x14ac:dyDescent="0.2">
      <c r="B43" s="291" t="s">
        <v>89</v>
      </c>
      <c r="C43" s="292"/>
      <c r="D43" s="292"/>
      <c r="E43" s="13">
        <v>1.75</v>
      </c>
      <c r="F43" s="40" t="s">
        <v>47</v>
      </c>
      <c r="G43" s="10"/>
      <c r="H43" s="10"/>
      <c r="I43" s="10"/>
      <c r="J43" s="10"/>
    </row>
    <row r="44" spans="1:10" ht="16" thickBot="1" x14ac:dyDescent="0.25">
      <c r="A44" s="26" t="s">
        <v>69</v>
      </c>
      <c r="B44" s="37" t="s">
        <v>31</v>
      </c>
      <c r="C44" s="70">
        <f>C42*E43</f>
        <v>22.75</v>
      </c>
      <c r="D44" s="69">
        <f>D42*E43</f>
        <v>11.375</v>
      </c>
      <c r="E44" s="69">
        <f>E42*E43</f>
        <v>3.8500000000000005</v>
      </c>
      <c r="F44" s="82"/>
      <c r="G44" s="10"/>
      <c r="H44" s="10"/>
      <c r="I44" s="10"/>
      <c r="J44" s="10"/>
    </row>
    <row r="45" spans="1:10" ht="16" thickBot="1" x14ac:dyDescent="0.25">
      <c r="B45" s="14">
        <f>B35</f>
        <v>93.94</v>
      </c>
      <c r="C45" s="45">
        <f>C44*C40</f>
        <v>1137.5</v>
      </c>
      <c r="D45" s="14">
        <f>D44*D40</f>
        <v>1478.75</v>
      </c>
      <c r="E45" s="45">
        <f>E44*E40</f>
        <v>770.00000000000011</v>
      </c>
      <c r="F45" s="15">
        <f>SUM(B45:E45)</f>
        <v>3480.19</v>
      </c>
    </row>
    <row r="47" spans="1:10" x14ac:dyDescent="0.2">
      <c r="B47" s="293" t="s">
        <v>1</v>
      </c>
      <c r="C47" s="270"/>
      <c r="D47" s="270"/>
      <c r="E47" s="270"/>
      <c r="F47" s="270"/>
      <c r="G47" s="270"/>
      <c r="H47" s="270"/>
      <c r="I47" s="270"/>
    </row>
    <row r="48" spans="1:10" x14ac:dyDescent="0.2">
      <c r="B48" s="4"/>
      <c r="C48" s="4"/>
      <c r="D48" s="4"/>
      <c r="E48" s="4"/>
      <c r="F48" s="4"/>
      <c r="G48" s="4"/>
      <c r="H48" s="4"/>
      <c r="I48" s="4"/>
    </row>
    <row r="49" spans="1:7" ht="17" thickBot="1" x14ac:dyDescent="0.25">
      <c r="B49" s="294" t="s">
        <v>70</v>
      </c>
      <c r="C49" s="295"/>
      <c r="D49" s="295"/>
      <c r="E49" s="295"/>
      <c r="F49" s="295"/>
      <c r="G49" s="2"/>
    </row>
    <row r="50" spans="1:7" x14ac:dyDescent="0.2">
      <c r="B50" s="32" t="s">
        <v>39</v>
      </c>
      <c r="C50" s="285" t="s">
        <v>44</v>
      </c>
      <c r="D50" s="286"/>
      <c r="E50" s="286"/>
      <c r="F50" s="287"/>
    </row>
    <row r="51" spans="1:7" x14ac:dyDescent="0.2">
      <c r="B51" s="33" t="s">
        <v>40</v>
      </c>
      <c r="C51" s="41" t="s">
        <v>66</v>
      </c>
      <c r="D51" s="40" t="s">
        <v>67</v>
      </c>
      <c r="E51" s="41" t="s">
        <v>71</v>
      </c>
      <c r="F51" s="47" t="s">
        <v>29</v>
      </c>
    </row>
    <row r="52" spans="1:7" x14ac:dyDescent="0.2">
      <c r="A52" s="26" t="s">
        <v>68</v>
      </c>
      <c r="B52" s="33">
        <v>44.9</v>
      </c>
      <c r="C52" s="42">
        <v>50</v>
      </c>
      <c r="D52" s="40">
        <v>110</v>
      </c>
      <c r="E52" s="42">
        <v>210</v>
      </c>
      <c r="F52" s="47"/>
    </row>
    <row r="53" spans="1:7" ht="16" thickBot="1" x14ac:dyDescent="0.25">
      <c r="A53" s="26" t="s">
        <v>69</v>
      </c>
      <c r="B53" s="63">
        <v>3</v>
      </c>
      <c r="C53" s="9">
        <v>0.4</v>
      </c>
      <c r="D53" s="9">
        <v>0.2</v>
      </c>
      <c r="E53" s="69">
        <v>7.0000000000000007E-2</v>
      </c>
      <c r="F53" s="83"/>
    </row>
    <row r="54" spans="1:7" ht="16" thickBot="1" x14ac:dyDescent="0.25">
      <c r="B54" s="6">
        <f>B53*B52</f>
        <v>134.69999999999999</v>
      </c>
      <c r="C54" s="43">
        <f>C53*C52</f>
        <v>20</v>
      </c>
      <c r="D54" s="7">
        <f>D53*D52</f>
        <v>22</v>
      </c>
      <c r="E54" s="46">
        <f>E53*E52</f>
        <v>14.700000000000001</v>
      </c>
      <c r="F54" s="5">
        <f>SUM(B54:E54)</f>
        <v>191.39999999999998</v>
      </c>
    </row>
    <row r="55" spans="1:7" ht="16" thickBot="1" x14ac:dyDescent="0.25"/>
    <row r="56" spans="1:7" ht="17" x14ac:dyDescent="0.25">
      <c r="B56" s="34" t="s">
        <v>45</v>
      </c>
      <c r="C56" s="285" t="s">
        <v>46</v>
      </c>
      <c r="D56" s="286"/>
      <c r="E56" s="286"/>
      <c r="F56" s="287"/>
      <c r="G56" s="2"/>
    </row>
    <row r="57" spans="1:7" x14ac:dyDescent="0.2">
      <c r="B57" s="33" t="s">
        <v>40</v>
      </c>
      <c r="C57" s="41" t="s">
        <v>41</v>
      </c>
      <c r="D57" s="40" t="s">
        <v>42</v>
      </c>
      <c r="E57" s="41" t="s">
        <v>43</v>
      </c>
      <c r="F57" s="47" t="s">
        <v>29</v>
      </c>
    </row>
    <row r="58" spans="1:7" x14ac:dyDescent="0.2">
      <c r="A58" s="26" t="s">
        <v>68</v>
      </c>
      <c r="B58" s="33">
        <v>25.5</v>
      </c>
      <c r="C58" s="42">
        <v>90</v>
      </c>
      <c r="D58" s="40">
        <v>330</v>
      </c>
      <c r="E58" s="42">
        <v>400</v>
      </c>
      <c r="F58" s="47"/>
    </row>
    <row r="59" spans="1:7" ht="16" thickBot="1" x14ac:dyDescent="0.25">
      <c r="A59" s="26" t="s">
        <v>69</v>
      </c>
      <c r="B59" s="63">
        <f>B53</f>
        <v>3</v>
      </c>
      <c r="C59" s="9">
        <v>0.4</v>
      </c>
      <c r="D59" s="9">
        <v>0.4</v>
      </c>
      <c r="E59" s="69">
        <v>7.0000000000000007E-2</v>
      </c>
      <c r="F59" s="83"/>
    </row>
    <row r="60" spans="1:7" ht="16" thickBot="1" x14ac:dyDescent="0.25">
      <c r="B60" s="6">
        <f>B54</f>
        <v>134.69999999999999</v>
      </c>
      <c r="C60" s="43">
        <f>C59*C58</f>
        <v>36</v>
      </c>
      <c r="D60" s="7">
        <f>D59*D58</f>
        <v>132</v>
      </c>
      <c r="E60" s="46">
        <f>E59*E58</f>
        <v>28.000000000000004</v>
      </c>
      <c r="F60" s="5">
        <f>SUM(B60:E60)</f>
        <v>330.7</v>
      </c>
    </row>
    <row r="61" spans="1:7" x14ac:dyDescent="0.2">
      <c r="B61" s="8"/>
      <c r="C61" s="44"/>
      <c r="D61" s="8"/>
      <c r="E61" s="44"/>
      <c r="F61" s="8"/>
    </row>
    <row r="62" spans="1:7" ht="17" thickBot="1" x14ac:dyDescent="0.25">
      <c r="B62" s="35" t="s">
        <v>53</v>
      </c>
      <c r="E62" s="10" t="s">
        <v>31</v>
      </c>
    </row>
    <row r="63" spans="1:7" x14ac:dyDescent="0.2">
      <c r="B63" s="36" t="s">
        <v>54</v>
      </c>
      <c r="C63" s="285" t="s">
        <v>44</v>
      </c>
      <c r="D63" s="286"/>
      <c r="E63" s="286"/>
      <c r="F63" s="287"/>
    </row>
    <row r="64" spans="1:7" x14ac:dyDescent="0.2">
      <c r="B64" s="33" t="s">
        <v>40</v>
      </c>
      <c r="C64" s="41" t="s">
        <v>41</v>
      </c>
      <c r="D64" s="40" t="s">
        <v>42</v>
      </c>
      <c r="E64" s="41" t="s">
        <v>43</v>
      </c>
      <c r="F64" s="47" t="s">
        <v>29</v>
      </c>
    </row>
    <row r="65" spans="1:6" x14ac:dyDescent="0.2">
      <c r="A65" s="26" t="s">
        <v>68</v>
      </c>
      <c r="B65" s="33">
        <v>167.58</v>
      </c>
      <c r="C65" s="42">
        <v>50</v>
      </c>
      <c r="D65" s="40">
        <v>130</v>
      </c>
      <c r="E65" s="42">
        <v>200</v>
      </c>
      <c r="F65" s="47"/>
    </row>
    <row r="66" spans="1:6" ht="16" x14ac:dyDescent="0.2">
      <c r="B66" s="288" t="s">
        <v>75</v>
      </c>
      <c r="C66" s="289"/>
      <c r="D66" s="289"/>
      <c r="E66" s="289"/>
      <c r="F66" s="290"/>
    </row>
    <row r="67" spans="1:6" x14ac:dyDescent="0.2">
      <c r="A67" s="26" t="s">
        <v>69</v>
      </c>
      <c r="B67" s="63">
        <v>4.2</v>
      </c>
      <c r="C67" s="9">
        <v>1.2</v>
      </c>
      <c r="D67" s="9">
        <v>0.6</v>
      </c>
      <c r="E67" s="9">
        <v>0.2</v>
      </c>
      <c r="F67" s="83"/>
    </row>
    <row r="68" spans="1:6" x14ac:dyDescent="0.2">
      <c r="B68" s="291" t="s">
        <v>79</v>
      </c>
      <c r="C68" s="292"/>
      <c r="D68" s="292"/>
      <c r="E68" s="13">
        <v>1.25</v>
      </c>
      <c r="F68" s="40" t="s">
        <v>47</v>
      </c>
    </row>
    <row r="69" spans="1:6" ht="16" thickBot="1" x14ac:dyDescent="0.25">
      <c r="A69" s="26" t="s">
        <v>69</v>
      </c>
      <c r="B69" s="37" t="s">
        <v>31</v>
      </c>
      <c r="C69" s="9">
        <f>C67*E68</f>
        <v>1.5</v>
      </c>
      <c r="D69" s="69">
        <f>D67*1.25</f>
        <v>0.75</v>
      </c>
      <c r="E69" s="69">
        <f>E67*1.25</f>
        <v>0.25</v>
      </c>
      <c r="F69" s="83"/>
    </row>
    <row r="70" spans="1:6" ht="16" thickBot="1" x14ac:dyDescent="0.25">
      <c r="B70" s="14">
        <v>167.58</v>
      </c>
      <c r="C70" s="45">
        <f>C69*C65</f>
        <v>75</v>
      </c>
      <c r="D70" s="14">
        <f>D69*D65</f>
        <v>97.5</v>
      </c>
      <c r="E70" s="45">
        <f>E69*E65</f>
        <v>50</v>
      </c>
      <c r="F70" s="15">
        <f>SUM(B70:E70)</f>
        <v>390.08000000000004</v>
      </c>
    </row>
    <row r="71" spans="1:6" x14ac:dyDescent="0.2">
      <c r="B71" s="8"/>
      <c r="C71" s="44"/>
      <c r="D71" s="8"/>
      <c r="E71" s="44"/>
      <c r="F71" s="8"/>
    </row>
    <row r="72" spans="1:6" ht="17" thickBot="1" x14ac:dyDescent="0.25">
      <c r="B72" s="294" t="s">
        <v>72</v>
      </c>
      <c r="C72" s="295"/>
      <c r="D72" s="295"/>
      <c r="E72" s="295" t="s">
        <v>31</v>
      </c>
      <c r="F72" s="295"/>
    </row>
    <row r="73" spans="1:6" x14ac:dyDescent="0.2">
      <c r="B73" s="36" t="s">
        <v>54</v>
      </c>
      <c r="C73" s="285" t="s">
        <v>44</v>
      </c>
      <c r="D73" s="286"/>
      <c r="E73" s="286"/>
      <c r="F73" s="287"/>
    </row>
    <row r="74" spans="1:6" x14ac:dyDescent="0.2">
      <c r="B74" s="33" t="s">
        <v>40</v>
      </c>
      <c r="C74" s="41" t="s">
        <v>41</v>
      </c>
      <c r="D74" s="40" t="s">
        <v>42</v>
      </c>
      <c r="E74" s="41" t="s">
        <v>43</v>
      </c>
      <c r="F74" s="47" t="s">
        <v>29</v>
      </c>
    </row>
    <row r="75" spans="1:6" x14ac:dyDescent="0.2">
      <c r="A75" s="26" t="s">
        <v>68</v>
      </c>
      <c r="B75" s="33">
        <v>25.5</v>
      </c>
      <c r="C75" s="42">
        <v>40</v>
      </c>
      <c r="D75" s="40">
        <v>130</v>
      </c>
      <c r="E75" s="42">
        <v>200</v>
      </c>
      <c r="F75" s="47"/>
    </row>
    <row r="76" spans="1:6" ht="16" x14ac:dyDescent="0.2">
      <c r="B76" s="288" t="s">
        <v>76</v>
      </c>
      <c r="C76" s="289"/>
      <c r="D76" s="289"/>
      <c r="E76" s="289"/>
      <c r="F76" s="290"/>
    </row>
    <row r="77" spans="1:6" x14ac:dyDescent="0.2">
      <c r="A77" s="26" t="s">
        <v>69</v>
      </c>
      <c r="B77" s="64">
        <f>B67</f>
        <v>4.2</v>
      </c>
      <c r="C77" s="9">
        <v>0.8</v>
      </c>
      <c r="D77" s="9">
        <v>0.4</v>
      </c>
      <c r="E77" s="9">
        <v>0.1</v>
      </c>
      <c r="F77" s="83"/>
    </row>
    <row r="78" spans="1:6" x14ac:dyDescent="0.2">
      <c r="A78" s="10"/>
      <c r="B78" s="291" t="s">
        <v>88</v>
      </c>
      <c r="C78" s="292"/>
      <c r="D78" s="292"/>
      <c r="E78" s="13">
        <v>1.5</v>
      </c>
      <c r="F78" s="40" t="s">
        <v>47</v>
      </c>
    </row>
    <row r="79" spans="1:6" ht="16" thickBot="1" x14ac:dyDescent="0.25">
      <c r="A79" s="26" t="s">
        <v>69</v>
      </c>
      <c r="B79" s="37" t="s">
        <v>31</v>
      </c>
      <c r="C79" s="11">
        <f>C77*E78</f>
        <v>1.2000000000000002</v>
      </c>
      <c r="D79" s="9">
        <f>D77*E78</f>
        <v>0.60000000000000009</v>
      </c>
      <c r="E79" s="12">
        <f>E77*E78</f>
        <v>0.15000000000000002</v>
      </c>
      <c r="F79" s="82"/>
    </row>
    <row r="80" spans="1:6" ht="16" thickBot="1" x14ac:dyDescent="0.25">
      <c r="A80" s="10"/>
      <c r="B80" s="14">
        <f>B70</f>
        <v>167.58</v>
      </c>
      <c r="C80" s="45">
        <f>C79*C75</f>
        <v>48.000000000000007</v>
      </c>
      <c r="D80" s="14">
        <f>D79*D75</f>
        <v>78.000000000000014</v>
      </c>
      <c r="E80" s="45">
        <f>E79*E75</f>
        <v>30.000000000000004</v>
      </c>
      <c r="F80" s="15">
        <f>SUM(B80:E80)</f>
        <v>323.58000000000004</v>
      </c>
    </row>
    <row r="82" spans="1:10" ht="17" thickBot="1" x14ac:dyDescent="0.25">
      <c r="B82" s="38" t="s">
        <v>77</v>
      </c>
    </row>
    <row r="83" spans="1:10" x14ac:dyDescent="0.2">
      <c r="B83" s="36" t="s">
        <v>54</v>
      </c>
      <c r="C83" s="285" t="s">
        <v>44</v>
      </c>
      <c r="D83" s="286"/>
      <c r="E83" s="286"/>
      <c r="F83" s="287"/>
    </row>
    <row r="84" spans="1:10" x14ac:dyDescent="0.2">
      <c r="B84" s="33" t="s">
        <v>40</v>
      </c>
      <c r="C84" s="41" t="s">
        <v>41</v>
      </c>
      <c r="D84" s="40" t="s">
        <v>42</v>
      </c>
      <c r="E84" s="41" t="s">
        <v>43</v>
      </c>
      <c r="F84" s="47" t="s">
        <v>29</v>
      </c>
    </row>
    <row r="85" spans="1:10" x14ac:dyDescent="0.2">
      <c r="A85" s="26" t="s">
        <v>68</v>
      </c>
      <c r="B85" s="33">
        <v>25.5</v>
      </c>
      <c r="C85" s="42">
        <v>50</v>
      </c>
      <c r="D85" s="40">
        <v>130</v>
      </c>
      <c r="E85" s="42">
        <v>200</v>
      </c>
      <c r="F85" s="47"/>
    </row>
    <row r="86" spans="1:10" ht="16" x14ac:dyDescent="0.2">
      <c r="B86" s="288" t="s">
        <v>78</v>
      </c>
      <c r="C86" s="289"/>
      <c r="D86" s="289"/>
      <c r="E86" s="289"/>
      <c r="F86" s="290"/>
    </row>
    <row r="87" spans="1:10" x14ac:dyDescent="0.2">
      <c r="A87" s="26" t="s">
        <v>69</v>
      </c>
      <c r="B87" s="65">
        <f>B77</f>
        <v>4.2</v>
      </c>
      <c r="C87" s="9">
        <v>7.8</v>
      </c>
      <c r="D87" s="9">
        <v>3.9</v>
      </c>
      <c r="E87" s="9">
        <v>1.3</v>
      </c>
      <c r="F87" s="81"/>
      <c r="G87" s="10"/>
      <c r="H87" s="10"/>
      <c r="I87" s="10"/>
    </row>
    <row r="88" spans="1:10" x14ac:dyDescent="0.2">
      <c r="B88" s="291" t="s">
        <v>89</v>
      </c>
      <c r="C88" s="292"/>
      <c r="D88" s="292"/>
      <c r="E88" s="13">
        <v>1.75</v>
      </c>
      <c r="F88" s="40" t="s">
        <v>47</v>
      </c>
      <c r="G88" s="10"/>
      <c r="H88" s="10"/>
      <c r="I88" s="10"/>
    </row>
    <row r="89" spans="1:10" ht="16" thickBot="1" x14ac:dyDescent="0.25">
      <c r="A89" s="26" t="s">
        <v>69</v>
      </c>
      <c r="B89" s="37" t="s">
        <v>31</v>
      </c>
      <c r="C89" s="70">
        <f>C87*E88</f>
        <v>13.65</v>
      </c>
      <c r="D89" s="69">
        <f>D87*E88</f>
        <v>6.8250000000000002</v>
      </c>
      <c r="E89" s="69">
        <f>E87*E88</f>
        <v>2.2749999999999999</v>
      </c>
      <c r="F89" s="48"/>
      <c r="G89" s="10"/>
      <c r="H89" s="10"/>
      <c r="I89" s="10"/>
    </row>
    <row r="90" spans="1:10" ht="16" thickBot="1" x14ac:dyDescent="0.25">
      <c r="B90" s="14">
        <f>B80</f>
        <v>167.58</v>
      </c>
      <c r="C90" s="45">
        <f>C89*C85</f>
        <v>682.5</v>
      </c>
      <c r="D90" s="14">
        <f>D89*D85</f>
        <v>887.25</v>
      </c>
      <c r="E90" s="45">
        <f>E89*E85</f>
        <v>455</v>
      </c>
      <c r="F90" s="15">
        <f>SUM(B90:E90)</f>
        <v>2192.33</v>
      </c>
    </row>
    <row r="91" spans="1:10" ht="16" x14ac:dyDescent="0.2">
      <c r="B91" s="39" t="s">
        <v>31</v>
      </c>
      <c r="G91" s="2"/>
    </row>
    <row r="93" spans="1:10" x14ac:dyDescent="0.2">
      <c r="J93" s="10"/>
    </row>
    <row r="94" spans="1:10" x14ac:dyDescent="0.2">
      <c r="B94" s="293" t="s">
        <v>2</v>
      </c>
      <c r="C94" s="270"/>
      <c r="D94" s="270"/>
      <c r="E94" s="270"/>
      <c r="F94" s="270"/>
      <c r="G94" s="270"/>
      <c r="H94" s="270"/>
      <c r="I94" s="270"/>
      <c r="J94" s="10"/>
    </row>
    <row r="95" spans="1:10" x14ac:dyDescent="0.2">
      <c r="B95" s="4"/>
      <c r="C95" s="4"/>
      <c r="D95" s="4"/>
      <c r="E95" s="4"/>
      <c r="F95" s="4"/>
      <c r="G95" s="4"/>
      <c r="H95" s="4"/>
      <c r="I95" s="4"/>
      <c r="J95" s="10"/>
    </row>
    <row r="96" spans="1:10" ht="17" thickBot="1" x14ac:dyDescent="0.25">
      <c r="B96" s="294" t="s">
        <v>70</v>
      </c>
      <c r="C96" s="295"/>
      <c r="D96" s="295"/>
      <c r="E96" s="295"/>
      <c r="F96" s="295"/>
      <c r="G96" s="2"/>
      <c r="J96" s="10"/>
    </row>
    <row r="97" spans="1:10" x14ac:dyDescent="0.2">
      <c r="B97" s="32" t="s">
        <v>39</v>
      </c>
      <c r="C97" s="285" t="s">
        <v>44</v>
      </c>
      <c r="D97" s="286"/>
      <c r="E97" s="286"/>
      <c r="F97" s="287"/>
      <c r="J97" s="10"/>
    </row>
    <row r="98" spans="1:10" x14ac:dyDescent="0.2">
      <c r="B98" s="33" t="s">
        <v>40</v>
      </c>
      <c r="C98" s="41" t="s">
        <v>66</v>
      </c>
      <c r="D98" s="40" t="s">
        <v>67</v>
      </c>
      <c r="E98" s="41" t="s">
        <v>71</v>
      </c>
      <c r="F98" s="47" t="s">
        <v>29</v>
      </c>
    </row>
    <row r="99" spans="1:10" x14ac:dyDescent="0.2">
      <c r="A99" s="26" t="s">
        <v>68</v>
      </c>
      <c r="B99" s="33">
        <v>15</v>
      </c>
      <c r="C99" s="42">
        <v>50</v>
      </c>
      <c r="D99" s="40">
        <v>110</v>
      </c>
      <c r="E99" s="42">
        <v>210</v>
      </c>
      <c r="F99" s="47"/>
    </row>
    <row r="100" spans="1:10" ht="16" thickBot="1" x14ac:dyDescent="0.25">
      <c r="A100" s="26" t="s">
        <v>69</v>
      </c>
      <c r="B100" s="63">
        <v>1.25</v>
      </c>
      <c r="C100" s="9">
        <v>2.5</v>
      </c>
      <c r="D100" s="9">
        <v>1.25</v>
      </c>
      <c r="E100" s="69">
        <v>0.42</v>
      </c>
      <c r="F100" s="83"/>
    </row>
    <row r="101" spans="1:10" ht="16" thickBot="1" x14ac:dyDescent="0.25">
      <c r="B101" s="6">
        <f>B100*B99</f>
        <v>18.75</v>
      </c>
      <c r="C101" s="43">
        <f>C100*C99</f>
        <v>125</v>
      </c>
      <c r="D101" s="7">
        <f>D100*D99</f>
        <v>137.5</v>
      </c>
      <c r="E101" s="46">
        <f>E100*E99</f>
        <v>88.2</v>
      </c>
      <c r="F101" s="5">
        <f>SUM(B101:E101)</f>
        <v>369.45</v>
      </c>
    </row>
    <row r="102" spans="1:10" ht="16" thickBot="1" x14ac:dyDescent="0.25"/>
    <row r="103" spans="1:10" ht="17" x14ac:dyDescent="0.25">
      <c r="B103" s="34" t="s">
        <v>45</v>
      </c>
      <c r="C103" s="285" t="s">
        <v>46</v>
      </c>
      <c r="D103" s="286"/>
      <c r="E103" s="286"/>
      <c r="F103" s="287"/>
      <c r="G103" s="2"/>
    </row>
    <row r="104" spans="1:10" x14ac:dyDescent="0.2">
      <c r="B104" s="33" t="s">
        <v>40</v>
      </c>
      <c r="C104" s="41" t="s">
        <v>41</v>
      </c>
      <c r="D104" s="40" t="s">
        <v>42</v>
      </c>
      <c r="E104" s="41" t="s">
        <v>43</v>
      </c>
      <c r="F104" s="47" t="s">
        <v>29</v>
      </c>
    </row>
    <row r="105" spans="1:10" x14ac:dyDescent="0.2">
      <c r="A105" s="26" t="s">
        <v>68</v>
      </c>
      <c r="B105" s="33">
        <f>B99</f>
        <v>15</v>
      </c>
      <c r="C105" s="42">
        <v>90</v>
      </c>
      <c r="D105" s="40">
        <v>330</v>
      </c>
      <c r="E105" s="42">
        <v>400</v>
      </c>
      <c r="F105" s="47"/>
    </row>
    <row r="106" spans="1:10" ht="16" thickBot="1" x14ac:dyDescent="0.25">
      <c r="A106" s="26" t="s">
        <v>69</v>
      </c>
      <c r="B106" s="63">
        <f>B100</f>
        <v>1.25</v>
      </c>
      <c r="C106" s="9">
        <v>2.5</v>
      </c>
      <c r="D106" s="9">
        <v>2.5</v>
      </c>
      <c r="E106" s="69">
        <v>0.42</v>
      </c>
      <c r="F106" s="83"/>
    </row>
    <row r="107" spans="1:10" ht="16" thickBot="1" x14ac:dyDescent="0.25">
      <c r="B107" s="6">
        <f>B101</f>
        <v>18.75</v>
      </c>
      <c r="C107" s="43">
        <f>C106*C105</f>
        <v>225</v>
      </c>
      <c r="D107" s="7">
        <f>D106*D105</f>
        <v>825</v>
      </c>
      <c r="E107" s="46">
        <f>E106*E105</f>
        <v>168</v>
      </c>
      <c r="F107" s="5">
        <f>SUM(B107:E107)</f>
        <v>1236.75</v>
      </c>
    </row>
    <row r="108" spans="1:10" x14ac:dyDescent="0.2">
      <c r="B108" s="8"/>
      <c r="C108" s="44"/>
      <c r="D108" s="8"/>
      <c r="E108" s="44"/>
      <c r="F108" s="8"/>
    </row>
    <row r="109" spans="1:10" ht="17" thickBot="1" x14ac:dyDescent="0.25">
      <c r="B109" s="35" t="s">
        <v>53</v>
      </c>
      <c r="E109" s="10" t="s">
        <v>31</v>
      </c>
    </row>
    <row r="110" spans="1:10" x14ac:dyDescent="0.2">
      <c r="B110" s="36" t="s">
        <v>54</v>
      </c>
      <c r="C110" s="285" t="s">
        <v>44</v>
      </c>
      <c r="D110" s="286"/>
      <c r="E110" s="286"/>
      <c r="F110" s="287"/>
    </row>
    <row r="111" spans="1:10" x14ac:dyDescent="0.2">
      <c r="B111" s="33" t="s">
        <v>40</v>
      </c>
      <c r="C111" s="41" t="s">
        <v>41</v>
      </c>
      <c r="D111" s="40" t="s">
        <v>42</v>
      </c>
      <c r="E111" s="41" t="s">
        <v>43</v>
      </c>
      <c r="F111" s="47" t="s">
        <v>29</v>
      </c>
    </row>
    <row r="112" spans="1:10" x14ac:dyDescent="0.2">
      <c r="A112" s="26" t="s">
        <v>68</v>
      </c>
      <c r="B112" s="33">
        <v>15</v>
      </c>
      <c r="C112" s="42">
        <v>50</v>
      </c>
      <c r="D112" s="40">
        <v>130</v>
      </c>
      <c r="E112" s="42">
        <v>200</v>
      </c>
      <c r="F112" s="47"/>
    </row>
    <row r="113" spans="1:6" ht="16" x14ac:dyDescent="0.2">
      <c r="B113" s="288" t="s">
        <v>75</v>
      </c>
      <c r="C113" s="289"/>
      <c r="D113" s="289"/>
      <c r="E113" s="289"/>
      <c r="F113" s="290"/>
    </row>
    <row r="114" spans="1:6" x14ac:dyDescent="0.2">
      <c r="A114" s="26" t="s">
        <v>69</v>
      </c>
      <c r="B114" s="63">
        <v>1.8</v>
      </c>
      <c r="C114" s="9">
        <v>2.2000000000000002</v>
      </c>
      <c r="D114" s="9">
        <v>1.1000000000000001</v>
      </c>
      <c r="E114" s="9">
        <v>0.4</v>
      </c>
      <c r="F114" s="83"/>
    </row>
    <row r="115" spans="1:6" x14ac:dyDescent="0.2">
      <c r="B115" s="291" t="s">
        <v>79</v>
      </c>
      <c r="C115" s="292"/>
      <c r="D115" s="292"/>
      <c r="E115" s="13">
        <v>1.25</v>
      </c>
      <c r="F115" s="40" t="s">
        <v>47</v>
      </c>
    </row>
    <row r="116" spans="1:6" ht="16" thickBot="1" x14ac:dyDescent="0.25">
      <c r="A116" s="26" t="s">
        <v>69</v>
      </c>
      <c r="B116" s="37" t="s">
        <v>31</v>
      </c>
      <c r="C116" s="9">
        <f>C114*E115</f>
        <v>2.75</v>
      </c>
      <c r="D116" s="69">
        <f>D114*1.25</f>
        <v>1.375</v>
      </c>
      <c r="E116" s="69">
        <f>E114*1.25</f>
        <v>0.5</v>
      </c>
      <c r="F116" s="83"/>
    </row>
    <row r="117" spans="1:6" ht="16" thickBot="1" x14ac:dyDescent="0.25">
      <c r="B117" s="14">
        <f>B114*B112</f>
        <v>27</v>
      </c>
      <c r="C117" s="45">
        <f>C116*C112</f>
        <v>137.5</v>
      </c>
      <c r="D117" s="14">
        <f>D116*D112</f>
        <v>178.75</v>
      </c>
      <c r="E117" s="45">
        <f>E116*E112</f>
        <v>100</v>
      </c>
      <c r="F117" s="15">
        <f>SUM(B117:E117)</f>
        <v>443.25</v>
      </c>
    </row>
    <row r="118" spans="1:6" x14ac:dyDescent="0.2">
      <c r="B118" s="8"/>
      <c r="C118" s="44"/>
      <c r="D118" s="8"/>
      <c r="E118" s="44"/>
      <c r="F118" s="8"/>
    </row>
    <row r="119" spans="1:6" ht="17" thickBot="1" x14ac:dyDescent="0.25">
      <c r="B119" s="294" t="s">
        <v>72</v>
      </c>
      <c r="C119" s="295"/>
      <c r="D119" s="295"/>
      <c r="E119" s="295" t="s">
        <v>31</v>
      </c>
      <c r="F119" s="295"/>
    </row>
    <row r="120" spans="1:6" x14ac:dyDescent="0.2">
      <c r="B120" s="36" t="s">
        <v>54</v>
      </c>
      <c r="C120" s="285" t="s">
        <v>44</v>
      </c>
      <c r="D120" s="286"/>
      <c r="E120" s="286"/>
      <c r="F120" s="287"/>
    </row>
    <row r="121" spans="1:6" x14ac:dyDescent="0.2">
      <c r="B121" s="33" t="s">
        <v>40</v>
      </c>
      <c r="C121" s="41" t="s">
        <v>41</v>
      </c>
      <c r="D121" s="40" t="s">
        <v>42</v>
      </c>
      <c r="E121" s="41" t="s">
        <v>43</v>
      </c>
      <c r="F121" s="47" t="s">
        <v>29</v>
      </c>
    </row>
    <row r="122" spans="1:6" x14ac:dyDescent="0.2">
      <c r="A122" s="26" t="s">
        <v>68</v>
      </c>
      <c r="B122" s="33">
        <f>B99</f>
        <v>15</v>
      </c>
      <c r="C122" s="42">
        <v>40</v>
      </c>
      <c r="D122" s="40">
        <v>130</v>
      </c>
      <c r="E122" s="42">
        <v>200</v>
      </c>
      <c r="F122" s="47"/>
    </row>
    <row r="123" spans="1:6" ht="16" x14ac:dyDescent="0.2">
      <c r="B123" s="288" t="s">
        <v>76</v>
      </c>
      <c r="C123" s="289"/>
      <c r="D123" s="289"/>
      <c r="E123" s="289"/>
      <c r="F123" s="290"/>
    </row>
    <row r="124" spans="1:6" x14ac:dyDescent="0.2">
      <c r="A124" s="26" t="s">
        <v>69</v>
      </c>
      <c r="B124" s="64">
        <f>B114</f>
        <v>1.8</v>
      </c>
      <c r="C124" s="9">
        <v>4.9000000000000004</v>
      </c>
      <c r="D124" s="9">
        <v>2.4</v>
      </c>
      <c r="E124" s="9">
        <v>0.8</v>
      </c>
      <c r="F124" s="83"/>
    </row>
    <row r="125" spans="1:6" x14ac:dyDescent="0.2">
      <c r="A125" s="10"/>
      <c r="B125" s="291" t="s">
        <v>88</v>
      </c>
      <c r="C125" s="292"/>
      <c r="D125" s="292"/>
      <c r="E125" s="13">
        <v>1.5</v>
      </c>
      <c r="F125" s="40" t="s">
        <v>47</v>
      </c>
    </row>
    <row r="126" spans="1:6" ht="16" thickBot="1" x14ac:dyDescent="0.25">
      <c r="A126" s="26" t="s">
        <v>69</v>
      </c>
      <c r="B126" s="37" t="s">
        <v>31</v>
      </c>
      <c r="C126" s="11">
        <f>C124*E125</f>
        <v>7.3500000000000005</v>
      </c>
      <c r="D126" s="9">
        <f>D124*E125</f>
        <v>3.5999999999999996</v>
      </c>
      <c r="E126" s="12">
        <f>E124*E125</f>
        <v>1.2000000000000002</v>
      </c>
      <c r="F126" s="82"/>
    </row>
    <row r="127" spans="1:6" ht="16" thickBot="1" x14ac:dyDescent="0.25">
      <c r="A127" s="10"/>
      <c r="B127" s="14">
        <f>B117</f>
        <v>27</v>
      </c>
      <c r="C127" s="45">
        <f>C126*C122</f>
        <v>294</v>
      </c>
      <c r="D127" s="14">
        <f>D126*D122</f>
        <v>467.99999999999994</v>
      </c>
      <c r="E127" s="45">
        <f>E126*E122</f>
        <v>240.00000000000003</v>
      </c>
      <c r="F127" s="15">
        <f>SUM(B127:E127)</f>
        <v>1029</v>
      </c>
    </row>
    <row r="129" spans="1:9" ht="17" thickBot="1" x14ac:dyDescent="0.25">
      <c r="B129" s="38" t="s">
        <v>77</v>
      </c>
    </row>
    <row r="130" spans="1:9" x14ac:dyDescent="0.2">
      <c r="B130" s="36" t="s">
        <v>54</v>
      </c>
      <c r="C130" s="285" t="s">
        <v>44</v>
      </c>
      <c r="D130" s="286"/>
      <c r="E130" s="286"/>
      <c r="F130" s="287"/>
    </row>
    <row r="131" spans="1:9" x14ac:dyDescent="0.2">
      <c r="B131" s="33" t="s">
        <v>40</v>
      </c>
      <c r="C131" s="41" t="s">
        <v>41</v>
      </c>
      <c r="D131" s="40" t="s">
        <v>42</v>
      </c>
      <c r="E131" s="41" t="s">
        <v>43</v>
      </c>
      <c r="F131" s="47" t="s">
        <v>29</v>
      </c>
    </row>
    <row r="132" spans="1:9" x14ac:dyDescent="0.2">
      <c r="A132" s="26" t="s">
        <v>68</v>
      </c>
      <c r="B132" s="33">
        <f>B122</f>
        <v>15</v>
      </c>
      <c r="C132" s="42">
        <v>50</v>
      </c>
      <c r="D132" s="40">
        <v>130</v>
      </c>
      <c r="E132" s="42">
        <v>200</v>
      </c>
      <c r="F132" s="47"/>
    </row>
    <row r="133" spans="1:9" ht="16" x14ac:dyDescent="0.2">
      <c r="B133" s="288" t="s">
        <v>78</v>
      </c>
      <c r="C133" s="289"/>
      <c r="D133" s="289"/>
      <c r="E133" s="289"/>
      <c r="F133" s="290"/>
    </row>
    <row r="134" spans="1:9" x14ac:dyDescent="0.2">
      <c r="A134" s="26" t="s">
        <v>69</v>
      </c>
      <c r="B134" s="65">
        <f>B124</f>
        <v>1.8</v>
      </c>
      <c r="C134" s="9">
        <v>9.8000000000000007</v>
      </c>
      <c r="D134" s="9">
        <v>4.9000000000000004</v>
      </c>
      <c r="E134" s="9">
        <v>1.6</v>
      </c>
      <c r="F134" s="81"/>
      <c r="G134" s="10"/>
      <c r="H134" s="10"/>
      <c r="I134" s="10"/>
    </row>
    <row r="135" spans="1:9" x14ac:dyDescent="0.2">
      <c r="B135" s="291" t="s">
        <v>89</v>
      </c>
      <c r="C135" s="292"/>
      <c r="D135" s="292"/>
      <c r="E135" s="13">
        <v>1.75</v>
      </c>
      <c r="F135" s="40" t="s">
        <v>47</v>
      </c>
      <c r="G135" s="10"/>
      <c r="H135" s="10"/>
      <c r="I135" s="10"/>
    </row>
    <row r="136" spans="1:9" ht="16" thickBot="1" x14ac:dyDescent="0.25">
      <c r="A136" s="26" t="s">
        <v>69</v>
      </c>
      <c r="B136" s="37" t="s">
        <v>31</v>
      </c>
      <c r="C136" s="70">
        <f>C134*E135</f>
        <v>17.150000000000002</v>
      </c>
      <c r="D136" s="69">
        <f>D134*E135</f>
        <v>8.5750000000000011</v>
      </c>
      <c r="E136" s="69">
        <f>E134*E135</f>
        <v>2.8000000000000003</v>
      </c>
      <c r="F136" s="82"/>
      <c r="G136" s="10"/>
      <c r="H136" s="10"/>
      <c r="I136" s="10"/>
    </row>
    <row r="137" spans="1:9" ht="16" thickBot="1" x14ac:dyDescent="0.25">
      <c r="B137" s="14">
        <f>B127</f>
        <v>27</v>
      </c>
      <c r="C137" s="45">
        <f>C136*C132</f>
        <v>857.50000000000011</v>
      </c>
      <c r="D137" s="14">
        <f>D136*D132</f>
        <v>1114.7500000000002</v>
      </c>
      <c r="E137" s="45">
        <f>E136*E132</f>
        <v>560</v>
      </c>
      <c r="F137" s="15">
        <f>SUM(B137:E137)</f>
        <v>2559.2500000000005</v>
      </c>
    </row>
    <row r="138" spans="1:9" ht="16" x14ac:dyDescent="0.2">
      <c r="B138" s="39" t="s">
        <v>31</v>
      </c>
      <c r="G138" s="2"/>
    </row>
    <row r="141" spans="1:9" x14ac:dyDescent="0.2">
      <c r="B141" s="293" t="s">
        <v>3</v>
      </c>
      <c r="C141" s="270"/>
      <c r="D141" s="270"/>
      <c r="E141" s="270"/>
      <c r="F141" s="270"/>
      <c r="G141" s="270"/>
      <c r="H141" s="270"/>
      <c r="I141" s="270"/>
    </row>
    <row r="142" spans="1:9" x14ac:dyDescent="0.2">
      <c r="B142" s="4"/>
      <c r="C142" s="4"/>
      <c r="D142" s="4"/>
      <c r="E142" s="4"/>
      <c r="F142" s="4"/>
      <c r="G142" s="4"/>
      <c r="H142" s="4"/>
      <c r="I142" s="4"/>
    </row>
    <row r="143" spans="1:9" ht="17" thickBot="1" x14ac:dyDescent="0.25">
      <c r="B143" s="294" t="s">
        <v>70</v>
      </c>
      <c r="C143" s="295"/>
      <c r="D143" s="295"/>
      <c r="E143" s="295"/>
      <c r="F143" s="295"/>
      <c r="G143" s="2"/>
    </row>
    <row r="144" spans="1:9" x14ac:dyDescent="0.2">
      <c r="B144" s="32" t="s">
        <v>39</v>
      </c>
      <c r="C144" s="285" t="s">
        <v>44</v>
      </c>
      <c r="D144" s="286"/>
      <c r="E144" s="286"/>
      <c r="F144" s="287"/>
    </row>
    <row r="145" spans="1:7" x14ac:dyDescent="0.2">
      <c r="B145" s="33" t="s">
        <v>40</v>
      </c>
      <c r="C145" s="41" t="s">
        <v>66</v>
      </c>
      <c r="D145" s="40" t="s">
        <v>67</v>
      </c>
      <c r="E145" s="41" t="s">
        <v>71</v>
      </c>
      <c r="F145" s="47" t="s">
        <v>29</v>
      </c>
    </row>
    <row r="146" spans="1:7" x14ac:dyDescent="0.2">
      <c r="A146" s="26" t="s">
        <v>68</v>
      </c>
      <c r="B146" s="33">
        <v>20</v>
      </c>
      <c r="C146" s="42">
        <v>50</v>
      </c>
      <c r="D146" s="40">
        <v>110</v>
      </c>
      <c r="E146" s="42">
        <v>210</v>
      </c>
      <c r="F146" s="47"/>
    </row>
    <row r="147" spans="1:7" ht="16" thickBot="1" x14ac:dyDescent="0.25">
      <c r="A147" s="26" t="s">
        <v>69</v>
      </c>
      <c r="B147" s="84">
        <v>5.9</v>
      </c>
      <c r="C147" s="9">
        <v>4.4000000000000004</v>
      </c>
      <c r="D147" s="69">
        <v>2.2000000000000002</v>
      </c>
      <c r="E147" s="69">
        <v>0.74</v>
      </c>
      <c r="F147" s="83"/>
    </row>
    <row r="148" spans="1:7" ht="16" thickBot="1" x14ac:dyDescent="0.25">
      <c r="B148" s="6">
        <f>B147*B146</f>
        <v>118</v>
      </c>
      <c r="C148" s="43">
        <f>C147*C146</f>
        <v>220.00000000000003</v>
      </c>
      <c r="D148" s="7">
        <f>D147*D146</f>
        <v>242.00000000000003</v>
      </c>
      <c r="E148" s="46">
        <f>E147*E146</f>
        <v>155.4</v>
      </c>
      <c r="F148" s="5">
        <f>SUM(B148:E148)</f>
        <v>735.4</v>
      </c>
    </row>
    <row r="149" spans="1:7" ht="16" thickBot="1" x14ac:dyDescent="0.25"/>
    <row r="150" spans="1:7" ht="17" x14ac:dyDescent="0.25">
      <c r="B150" s="34" t="s">
        <v>45</v>
      </c>
      <c r="C150" s="285" t="s">
        <v>46</v>
      </c>
      <c r="D150" s="286"/>
      <c r="E150" s="286"/>
      <c r="F150" s="287"/>
      <c r="G150" s="2"/>
    </row>
    <row r="151" spans="1:7" x14ac:dyDescent="0.2">
      <c r="B151" s="33" t="s">
        <v>40</v>
      </c>
      <c r="C151" s="41" t="s">
        <v>41</v>
      </c>
      <c r="D151" s="40" t="s">
        <v>42</v>
      </c>
      <c r="E151" s="41" t="s">
        <v>43</v>
      </c>
      <c r="F151" s="47" t="s">
        <v>29</v>
      </c>
    </row>
    <row r="152" spans="1:7" x14ac:dyDescent="0.2">
      <c r="A152" s="26" t="s">
        <v>68</v>
      </c>
      <c r="B152" s="33">
        <f>B146</f>
        <v>20</v>
      </c>
      <c r="C152" s="42">
        <v>90</v>
      </c>
      <c r="D152" s="40">
        <v>330</v>
      </c>
      <c r="E152" s="42">
        <v>400</v>
      </c>
      <c r="F152" s="47"/>
    </row>
    <row r="153" spans="1:7" ht="16" thickBot="1" x14ac:dyDescent="0.25">
      <c r="A153" s="26" t="s">
        <v>69</v>
      </c>
      <c r="B153" s="63">
        <f>B147</f>
        <v>5.9</v>
      </c>
      <c r="C153" s="9">
        <v>4.4000000000000004</v>
      </c>
      <c r="D153" s="9">
        <v>4.4000000000000004</v>
      </c>
      <c r="E153" s="69">
        <v>0.74</v>
      </c>
      <c r="F153" s="83"/>
    </row>
    <row r="154" spans="1:7" ht="16" thickBot="1" x14ac:dyDescent="0.25">
      <c r="B154" s="6">
        <f>B148</f>
        <v>118</v>
      </c>
      <c r="C154" s="43">
        <f>C153*C152</f>
        <v>396.00000000000006</v>
      </c>
      <c r="D154" s="7">
        <f>D153*D152</f>
        <v>1452.0000000000002</v>
      </c>
      <c r="E154" s="46">
        <f>E153*E152</f>
        <v>296</v>
      </c>
      <c r="F154" s="5">
        <f>SUM(B154:E154)</f>
        <v>2262</v>
      </c>
    </row>
    <row r="155" spans="1:7" x14ac:dyDescent="0.2">
      <c r="B155" s="8"/>
      <c r="C155" s="44"/>
      <c r="D155" s="8"/>
      <c r="E155" s="44"/>
      <c r="F155" s="8"/>
    </row>
    <row r="156" spans="1:7" ht="17" thickBot="1" x14ac:dyDescent="0.25">
      <c r="B156" s="35" t="s">
        <v>53</v>
      </c>
      <c r="E156" s="10" t="s">
        <v>31</v>
      </c>
    </row>
    <row r="157" spans="1:7" x14ac:dyDescent="0.2">
      <c r="B157" s="36" t="s">
        <v>54</v>
      </c>
      <c r="C157" s="285" t="s">
        <v>44</v>
      </c>
      <c r="D157" s="286"/>
      <c r="E157" s="286"/>
      <c r="F157" s="287"/>
    </row>
    <row r="158" spans="1:7" x14ac:dyDescent="0.2">
      <c r="B158" s="33" t="s">
        <v>40</v>
      </c>
      <c r="C158" s="41" t="s">
        <v>41</v>
      </c>
      <c r="D158" s="40" t="s">
        <v>42</v>
      </c>
      <c r="E158" s="41" t="s">
        <v>43</v>
      </c>
      <c r="F158" s="47" t="s">
        <v>29</v>
      </c>
    </row>
    <row r="159" spans="1:7" x14ac:dyDescent="0.2">
      <c r="A159" s="26" t="s">
        <v>68</v>
      </c>
      <c r="B159" s="33">
        <f>B146</f>
        <v>20</v>
      </c>
      <c r="C159" s="42">
        <v>50</v>
      </c>
      <c r="D159" s="40">
        <v>130</v>
      </c>
      <c r="E159" s="42">
        <v>200</v>
      </c>
      <c r="F159" s="47"/>
    </row>
    <row r="160" spans="1:7" ht="16" x14ac:dyDescent="0.2">
      <c r="B160" s="288" t="s">
        <v>75</v>
      </c>
      <c r="C160" s="289"/>
      <c r="D160" s="289"/>
      <c r="E160" s="289"/>
      <c r="F160" s="290"/>
    </row>
    <row r="161" spans="1:6" x14ac:dyDescent="0.2">
      <c r="A161" s="26" t="s">
        <v>69</v>
      </c>
      <c r="B161" s="84">
        <v>8.3000000000000007</v>
      </c>
      <c r="C161" s="9">
        <v>5.7</v>
      </c>
      <c r="D161" s="9">
        <v>2.8</v>
      </c>
      <c r="E161" s="9">
        <v>0.9</v>
      </c>
      <c r="F161" s="83"/>
    </row>
    <row r="162" spans="1:6" x14ac:dyDescent="0.2">
      <c r="B162" s="291" t="s">
        <v>79</v>
      </c>
      <c r="C162" s="292"/>
      <c r="D162" s="292"/>
      <c r="E162" s="13">
        <v>1.25</v>
      </c>
      <c r="F162" s="40" t="s">
        <v>47</v>
      </c>
    </row>
    <row r="163" spans="1:6" ht="16" thickBot="1" x14ac:dyDescent="0.25">
      <c r="A163" s="26" t="s">
        <v>69</v>
      </c>
      <c r="B163" s="37" t="s">
        <v>31</v>
      </c>
      <c r="C163" s="69">
        <f>C161*E162</f>
        <v>7.125</v>
      </c>
      <c r="D163" s="69">
        <f>D161*1.25</f>
        <v>3.5</v>
      </c>
      <c r="E163" s="69">
        <f>E161*1.25</f>
        <v>1.125</v>
      </c>
      <c r="F163" s="83"/>
    </row>
    <row r="164" spans="1:6" ht="16" thickBot="1" x14ac:dyDescent="0.25">
      <c r="B164" s="14">
        <f>B161*B159</f>
        <v>166</v>
      </c>
      <c r="C164" s="45">
        <f>C163*C159</f>
        <v>356.25</v>
      </c>
      <c r="D164" s="14">
        <f>D163*D159</f>
        <v>455</v>
      </c>
      <c r="E164" s="45">
        <f>E163*E159</f>
        <v>225</v>
      </c>
      <c r="F164" s="15">
        <f>SUM(B164:E164)</f>
        <v>1202.25</v>
      </c>
    </row>
    <row r="165" spans="1:6" x14ac:dyDescent="0.2">
      <c r="B165" s="8"/>
      <c r="C165" s="44"/>
      <c r="D165" s="8"/>
      <c r="E165" s="44"/>
      <c r="F165" s="8"/>
    </row>
    <row r="166" spans="1:6" ht="17" thickBot="1" x14ac:dyDescent="0.25">
      <c r="B166" s="294" t="s">
        <v>72</v>
      </c>
      <c r="C166" s="295"/>
      <c r="D166" s="295"/>
      <c r="E166" s="295" t="s">
        <v>31</v>
      </c>
      <c r="F166" s="295"/>
    </row>
    <row r="167" spans="1:6" x14ac:dyDescent="0.2">
      <c r="B167" s="36" t="s">
        <v>54</v>
      </c>
      <c r="C167" s="285" t="s">
        <v>44</v>
      </c>
      <c r="D167" s="286"/>
      <c r="E167" s="286"/>
      <c r="F167" s="287"/>
    </row>
    <row r="168" spans="1:6" x14ac:dyDescent="0.2">
      <c r="B168" s="33" t="s">
        <v>40</v>
      </c>
      <c r="C168" s="41" t="s">
        <v>41</v>
      </c>
      <c r="D168" s="40" t="s">
        <v>42</v>
      </c>
      <c r="E168" s="41" t="s">
        <v>43</v>
      </c>
      <c r="F168" s="47" t="s">
        <v>29</v>
      </c>
    </row>
    <row r="169" spans="1:6" x14ac:dyDescent="0.2">
      <c r="A169" s="26" t="s">
        <v>68</v>
      </c>
      <c r="B169" s="33">
        <f>B146</f>
        <v>20</v>
      </c>
      <c r="C169" s="42">
        <v>40</v>
      </c>
      <c r="D169" s="40">
        <v>130</v>
      </c>
      <c r="E169" s="42">
        <v>200</v>
      </c>
      <c r="F169" s="47"/>
    </row>
    <row r="170" spans="1:6" ht="16" x14ac:dyDescent="0.2">
      <c r="B170" s="288" t="s">
        <v>76</v>
      </c>
      <c r="C170" s="289"/>
      <c r="D170" s="289"/>
      <c r="E170" s="289"/>
      <c r="F170" s="290"/>
    </row>
    <row r="171" spans="1:6" x14ac:dyDescent="0.2">
      <c r="A171" s="26" t="s">
        <v>69</v>
      </c>
      <c r="B171" s="63">
        <f>B161</f>
        <v>8.3000000000000007</v>
      </c>
      <c r="C171" s="9">
        <v>12.5</v>
      </c>
      <c r="D171" s="9">
        <v>6.3</v>
      </c>
      <c r="E171" s="9">
        <v>2.1</v>
      </c>
      <c r="F171" s="83"/>
    </row>
    <row r="172" spans="1:6" x14ac:dyDescent="0.2">
      <c r="A172" s="10"/>
      <c r="B172" s="291" t="s">
        <v>88</v>
      </c>
      <c r="C172" s="292"/>
      <c r="D172" s="292"/>
      <c r="E172" s="13">
        <v>1.5</v>
      </c>
      <c r="F172" s="40" t="s">
        <v>47</v>
      </c>
    </row>
    <row r="173" spans="1:6" ht="16" thickBot="1" x14ac:dyDescent="0.25">
      <c r="A173" s="26" t="s">
        <v>69</v>
      </c>
      <c r="B173" s="37" t="s">
        <v>31</v>
      </c>
      <c r="C173" s="70">
        <f>C171*E172</f>
        <v>18.75</v>
      </c>
      <c r="D173" s="69">
        <f>D171*E172</f>
        <v>9.4499999999999993</v>
      </c>
      <c r="E173" s="71">
        <f>E171*E172</f>
        <v>3.1500000000000004</v>
      </c>
      <c r="F173" s="82"/>
    </row>
    <row r="174" spans="1:6" ht="16" thickBot="1" x14ac:dyDescent="0.25">
      <c r="A174" s="10"/>
      <c r="B174" s="14">
        <f>B164</f>
        <v>166</v>
      </c>
      <c r="C174" s="45">
        <f>C173*C169</f>
        <v>750</v>
      </c>
      <c r="D174" s="14">
        <f>D173*D169</f>
        <v>1228.5</v>
      </c>
      <c r="E174" s="45">
        <f>E173*E169</f>
        <v>630.00000000000011</v>
      </c>
      <c r="F174" s="15">
        <f>SUM(B174:E174)</f>
        <v>2774.5</v>
      </c>
    </row>
    <row r="176" spans="1:6" ht="17" thickBot="1" x14ac:dyDescent="0.25">
      <c r="B176" s="38" t="s">
        <v>77</v>
      </c>
    </row>
    <row r="177" spans="1:9" x14ac:dyDescent="0.2">
      <c r="B177" s="36" t="s">
        <v>54</v>
      </c>
      <c r="C177" s="285" t="s">
        <v>44</v>
      </c>
      <c r="D177" s="286"/>
      <c r="E177" s="286"/>
      <c r="F177" s="287"/>
    </row>
    <row r="178" spans="1:9" x14ac:dyDescent="0.2">
      <c r="B178" s="33" t="s">
        <v>40</v>
      </c>
      <c r="C178" s="41" t="s">
        <v>41</v>
      </c>
      <c r="D178" s="40" t="s">
        <v>42</v>
      </c>
      <c r="E178" s="41" t="s">
        <v>43</v>
      </c>
      <c r="F178" s="47" t="s">
        <v>29</v>
      </c>
    </row>
    <row r="179" spans="1:9" x14ac:dyDescent="0.2">
      <c r="A179" s="26" t="s">
        <v>68</v>
      </c>
      <c r="B179" s="33">
        <f>B146</f>
        <v>20</v>
      </c>
      <c r="C179" s="42">
        <v>50</v>
      </c>
      <c r="D179" s="40">
        <v>130</v>
      </c>
      <c r="E179" s="42">
        <v>200</v>
      </c>
      <c r="F179" s="47"/>
    </row>
    <row r="180" spans="1:9" ht="16" x14ac:dyDescent="0.2">
      <c r="B180" s="288" t="s">
        <v>78</v>
      </c>
      <c r="C180" s="289"/>
      <c r="D180" s="289"/>
      <c r="E180" s="289"/>
      <c r="F180" s="290"/>
    </row>
    <row r="181" spans="1:9" x14ac:dyDescent="0.2">
      <c r="A181" s="26" t="s">
        <v>69</v>
      </c>
      <c r="B181" s="65">
        <f>B171</f>
        <v>8.3000000000000007</v>
      </c>
      <c r="C181" s="9">
        <v>25</v>
      </c>
      <c r="D181" s="9">
        <v>12.5</v>
      </c>
      <c r="E181" s="9">
        <v>4.2</v>
      </c>
      <c r="F181" s="81"/>
      <c r="G181" s="10"/>
      <c r="H181" s="10"/>
      <c r="I181" s="10"/>
    </row>
    <row r="182" spans="1:9" x14ac:dyDescent="0.2">
      <c r="B182" s="291" t="s">
        <v>89</v>
      </c>
      <c r="C182" s="292"/>
      <c r="D182" s="292"/>
      <c r="E182" s="13">
        <v>1.75</v>
      </c>
      <c r="F182" s="40" t="s">
        <v>47</v>
      </c>
      <c r="G182" s="10"/>
      <c r="H182" s="10"/>
      <c r="I182" s="10"/>
    </row>
    <row r="183" spans="1:9" ht="16" thickBot="1" x14ac:dyDescent="0.25">
      <c r="A183" s="26" t="s">
        <v>69</v>
      </c>
      <c r="B183" s="37" t="s">
        <v>31</v>
      </c>
      <c r="C183" s="70">
        <f>C181*E182</f>
        <v>43.75</v>
      </c>
      <c r="D183" s="69">
        <f>D181*E182</f>
        <v>21.875</v>
      </c>
      <c r="E183" s="69">
        <f>E181*E182</f>
        <v>7.3500000000000005</v>
      </c>
      <c r="F183" s="82"/>
      <c r="G183" s="10"/>
      <c r="H183" s="10"/>
      <c r="I183" s="10"/>
    </row>
    <row r="184" spans="1:9" ht="16" thickBot="1" x14ac:dyDescent="0.25">
      <c r="B184" s="14">
        <f>B174</f>
        <v>166</v>
      </c>
      <c r="C184" s="45">
        <f>C183*C179</f>
        <v>2187.5</v>
      </c>
      <c r="D184" s="14">
        <f>D183*D179</f>
        <v>2843.75</v>
      </c>
      <c r="E184" s="45">
        <f>E183*E179</f>
        <v>1470</v>
      </c>
      <c r="F184" s="15">
        <f>SUM(B184:E184)</f>
        <v>6667.25</v>
      </c>
    </row>
    <row r="185" spans="1:9" ht="16" x14ac:dyDescent="0.2">
      <c r="B185" s="39" t="s">
        <v>31</v>
      </c>
      <c r="G185" s="2"/>
    </row>
    <row r="187" spans="1:9" ht="16" x14ac:dyDescent="0.2">
      <c r="B187" s="39" t="s">
        <v>31</v>
      </c>
      <c r="G187" s="2"/>
    </row>
    <row r="190" spans="1:9" x14ac:dyDescent="0.2">
      <c r="B190" s="293" t="s">
        <v>4</v>
      </c>
      <c r="C190" s="270"/>
      <c r="D190" s="270"/>
      <c r="E190" s="270"/>
      <c r="F190" s="270"/>
      <c r="G190" s="270"/>
      <c r="H190" s="270"/>
      <c r="I190" s="270"/>
    </row>
    <row r="191" spans="1:9" x14ac:dyDescent="0.2">
      <c r="B191" s="3"/>
      <c r="C191" s="4"/>
      <c r="D191" s="4"/>
      <c r="E191" s="4"/>
      <c r="F191" s="4"/>
      <c r="G191" s="4"/>
      <c r="H191" s="4"/>
      <c r="I191" s="4"/>
    </row>
    <row r="192" spans="1:9" ht="17" thickBot="1" x14ac:dyDescent="0.25">
      <c r="B192" s="294" t="s">
        <v>70</v>
      </c>
      <c r="C192" s="295"/>
      <c r="D192" s="295"/>
      <c r="E192" s="295"/>
      <c r="F192" s="295"/>
      <c r="G192" s="2"/>
    </row>
    <row r="193" spans="1:7" x14ac:dyDescent="0.2">
      <c r="B193" s="32" t="s">
        <v>39</v>
      </c>
      <c r="C193" s="285" t="s">
        <v>44</v>
      </c>
      <c r="D193" s="286"/>
      <c r="E193" s="286"/>
      <c r="F193" s="287"/>
    </row>
    <row r="194" spans="1:7" x14ac:dyDescent="0.2">
      <c r="B194" s="33" t="s">
        <v>40</v>
      </c>
      <c r="C194" s="41" t="s">
        <v>66</v>
      </c>
      <c r="D194" s="40" t="s">
        <v>67</v>
      </c>
      <c r="E194" s="41" t="s">
        <v>71</v>
      </c>
      <c r="F194" s="47" t="s">
        <v>29</v>
      </c>
    </row>
    <row r="195" spans="1:7" x14ac:dyDescent="0.2">
      <c r="A195" s="26" t="s">
        <v>68</v>
      </c>
      <c r="B195" s="33">
        <v>25</v>
      </c>
      <c r="C195" s="42">
        <v>50</v>
      </c>
      <c r="D195" s="40">
        <v>110</v>
      </c>
      <c r="E195" s="42">
        <v>210</v>
      </c>
      <c r="F195" s="47"/>
    </row>
    <row r="196" spans="1:7" ht="16" thickBot="1" x14ac:dyDescent="0.25">
      <c r="A196" s="26" t="s">
        <v>69</v>
      </c>
      <c r="B196" s="84">
        <v>1</v>
      </c>
      <c r="C196" s="9">
        <v>2.2599999999999998</v>
      </c>
      <c r="D196" s="69">
        <v>1.1299999999999999</v>
      </c>
      <c r="E196" s="69">
        <v>0.38</v>
      </c>
      <c r="F196" s="83"/>
    </row>
    <row r="197" spans="1:7" ht="16" thickBot="1" x14ac:dyDescent="0.25">
      <c r="B197" s="6">
        <f>B196*B195</f>
        <v>25</v>
      </c>
      <c r="C197" s="43">
        <f>C196*C195</f>
        <v>112.99999999999999</v>
      </c>
      <c r="D197" s="7">
        <f>D196*D195</f>
        <v>124.29999999999998</v>
      </c>
      <c r="E197" s="46">
        <f>E196*E195</f>
        <v>79.8</v>
      </c>
      <c r="F197" s="5">
        <f>SUM(B197:E197)</f>
        <v>342.09999999999997</v>
      </c>
    </row>
    <row r="198" spans="1:7" ht="16" thickBot="1" x14ac:dyDescent="0.25"/>
    <row r="199" spans="1:7" ht="17" x14ac:dyDescent="0.25">
      <c r="B199" s="34" t="s">
        <v>45</v>
      </c>
      <c r="C199" s="285" t="s">
        <v>46</v>
      </c>
      <c r="D199" s="286"/>
      <c r="E199" s="286"/>
      <c r="F199" s="287"/>
      <c r="G199" s="2"/>
    </row>
    <row r="200" spans="1:7" x14ac:dyDescent="0.2">
      <c r="B200" s="33" t="s">
        <v>40</v>
      </c>
      <c r="C200" s="41" t="s">
        <v>41</v>
      </c>
      <c r="D200" s="40" t="s">
        <v>42</v>
      </c>
      <c r="E200" s="41" t="s">
        <v>43</v>
      </c>
      <c r="F200" s="47" t="s">
        <v>29</v>
      </c>
    </row>
    <row r="201" spans="1:7" x14ac:dyDescent="0.2">
      <c r="A201" s="26" t="s">
        <v>68</v>
      </c>
      <c r="B201" s="33">
        <f>B195</f>
        <v>25</v>
      </c>
      <c r="C201" s="42">
        <v>90</v>
      </c>
      <c r="D201" s="40">
        <v>330</v>
      </c>
      <c r="E201" s="42">
        <v>400</v>
      </c>
      <c r="F201" s="47"/>
    </row>
    <row r="202" spans="1:7" ht="16" thickBot="1" x14ac:dyDescent="0.25">
      <c r="A202" s="26" t="s">
        <v>69</v>
      </c>
      <c r="B202" s="63">
        <f>B196</f>
        <v>1</v>
      </c>
      <c r="C202" s="9">
        <v>2.2599999999999998</v>
      </c>
      <c r="D202" s="9">
        <v>2.2599999999999998</v>
      </c>
      <c r="E202" s="69">
        <v>0.4</v>
      </c>
      <c r="F202" s="83"/>
    </row>
    <row r="203" spans="1:7" ht="16" thickBot="1" x14ac:dyDescent="0.25">
      <c r="B203" s="6">
        <f>B197</f>
        <v>25</v>
      </c>
      <c r="C203" s="43">
        <f>C202*C201</f>
        <v>203.39999999999998</v>
      </c>
      <c r="D203" s="7">
        <f>D202*D201</f>
        <v>745.8</v>
      </c>
      <c r="E203" s="46">
        <f>E202*E201</f>
        <v>160</v>
      </c>
      <c r="F203" s="5">
        <f>SUM(B203:E203)</f>
        <v>1134.1999999999998</v>
      </c>
    </row>
    <row r="204" spans="1:7" x14ac:dyDescent="0.2">
      <c r="B204" s="8"/>
      <c r="C204" s="44"/>
      <c r="D204" s="8"/>
      <c r="E204" s="44"/>
      <c r="F204" s="8"/>
    </row>
    <row r="205" spans="1:7" ht="17" thickBot="1" x14ac:dyDescent="0.25">
      <c r="B205" s="35" t="s">
        <v>53</v>
      </c>
      <c r="E205" s="10" t="s">
        <v>31</v>
      </c>
    </row>
    <row r="206" spans="1:7" x14ac:dyDescent="0.2">
      <c r="B206" s="36" t="s">
        <v>54</v>
      </c>
      <c r="C206" s="285" t="s">
        <v>44</v>
      </c>
      <c r="D206" s="286"/>
      <c r="E206" s="286"/>
      <c r="F206" s="287"/>
    </row>
    <row r="207" spans="1:7" x14ac:dyDescent="0.2">
      <c r="B207" s="33" t="s">
        <v>40</v>
      </c>
      <c r="C207" s="41" t="s">
        <v>41</v>
      </c>
      <c r="D207" s="40" t="s">
        <v>42</v>
      </c>
      <c r="E207" s="41" t="s">
        <v>43</v>
      </c>
      <c r="F207" s="47" t="s">
        <v>29</v>
      </c>
    </row>
    <row r="208" spans="1:7" x14ac:dyDescent="0.2">
      <c r="A208" s="26" t="s">
        <v>68</v>
      </c>
      <c r="B208" s="33">
        <f>B195</f>
        <v>25</v>
      </c>
      <c r="C208" s="42">
        <v>50</v>
      </c>
      <c r="D208" s="40">
        <v>130</v>
      </c>
      <c r="E208" s="42">
        <v>200</v>
      </c>
      <c r="F208" s="47"/>
    </row>
    <row r="209" spans="1:6" ht="16" x14ac:dyDescent="0.2">
      <c r="B209" s="288" t="s">
        <v>75</v>
      </c>
      <c r="C209" s="289"/>
      <c r="D209" s="289"/>
      <c r="E209" s="289"/>
      <c r="F209" s="290"/>
    </row>
    <row r="210" spans="1:6" x14ac:dyDescent="0.2">
      <c r="A210" s="26" t="s">
        <v>69</v>
      </c>
      <c r="B210" s="84">
        <v>1.4</v>
      </c>
      <c r="C210" s="9">
        <v>1.7</v>
      </c>
      <c r="D210" s="9">
        <v>0.9</v>
      </c>
      <c r="E210" s="9">
        <v>0.3</v>
      </c>
      <c r="F210" s="83"/>
    </row>
    <row r="211" spans="1:6" x14ac:dyDescent="0.2">
      <c r="B211" s="291" t="s">
        <v>79</v>
      </c>
      <c r="C211" s="292"/>
      <c r="D211" s="292"/>
      <c r="E211" s="13">
        <v>1.25</v>
      </c>
      <c r="F211" s="40" t="s">
        <v>47</v>
      </c>
    </row>
    <row r="212" spans="1:6" ht="16" thickBot="1" x14ac:dyDescent="0.25">
      <c r="A212" s="26" t="s">
        <v>69</v>
      </c>
      <c r="B212" s="37" t="s">
        <v>31</v>
      </c>
      <c r="C212" s="69">
        <f>C210*E211</f>
        <v>2.125</v>
      </c>
      <c r="D212" s="69">
        <f>D210*1.25</f>
        <v>1.125</v>
      </c>
      <c r="E212" s="69">
        <f>E210*1.25</f>
        <v>0.375</v>
      </c>
      <c r="F212" s="83"/>
    </row>
    <row r="213" spans="1:6" ht="16" thickBot="1" x14ac:dyDescent="0.25">
      <c r="B213" s="14">
        <f>B210*B208</f>
        <v>35</v>
      </c>
      <c r="C213" s="45">
        <f>C212*C208</f>
        <v>106.25</v>
      </c>
      <c r="D213" s="14">
        <f>D212*D208</f>
        <v>146.25</v>
      </c>
      <c r="E213" s="45">
        <f>E212*E208</f>
        <v>75</v>
      </c>
      <c r="F213" s="15">
        <f>SUM(B213:E213)</f>
        <v>362.5</v>
      </c>
    </row>
    <row r="214" spans="1:6" x14ac:dyDescent="0.2">
      <c r="B214" s="8"/>
      <c r="C214" s="44"/>
      <c r="D214" s="8"/>
      <c r="E214" s="44"/>
      <c r="F214" s="8"/>
    </row>
    <row r="215" spans="1:6" ht="17" thickBot="1" x14ac:dyDescent="0.25">
      <c r="B215" s="294" t="s">
        <v>72</v>
      </c>
      <c r="C215" s="295"/>
      <c r="D215" s="295"/>
      <c r="E215" s="295" t="s">
        <v>31</v>
      </c>
      <c r="F215" s="295"/>
    </row>
    <row r="216" spans="1:6" x14ac:dyDescent="0.2">
      <c r="B216" s="36" t="s">
        <v>54</v>
      </c>
      <c r="C216" s="285" t="s">
        <v>44</v>
      </c>
      <c r="D216" s="286"/>
      <c r="E216" s="286"/>
      <c r="F216" s="287"/>
    </row>
    <row r="217" spans="1:6" x14ac:dyDescent="0.2">
      <c r="B217" s="33" t="s">
        <v>40</v>
      </c>
      <c r="C217" s="41" t="s">
        <v>41</v>
      </c>
      <c r="D217" s="40" t="s">
        <v>42</v>
      </c>
      <c r="E217" s="41" t="s">
        <v>43</v>
      </c>
      <c r="F217" s="47" t="s">
        <v>29</v>
      </c>
    </row>
    <row r="218" spans="1:6" x14ac:dyDescent="0.2">
      <c r="A218" s="26" t="s">
        <v>68</v>
      </c>
      <c r="B218" s="33">
        <f>B195</f>
        <v>25</v>
      </c>
      <c r="C218" s="42">
        <v>40</v>
      </c>
      <c r="D218" s="40">
        <v>130</v>
      </c>
      <c r="E218" s="42">
        <v>200</v>
      </c>
      <c r="F218" s="47"/>
    </row>
    <row r="219" spans="1:6" ht="16" x14ac:dyDescent="0.2">
      <c r="B219" s="288" t="s">
        <v>76</v>
      </c>
      <c r="C219" s="289"/>
      <c r="D219" s="289"/>
      <c r="E219" s="289"/>
      <c r="F219" s="290"/>
    </row>
    <row r="220" spans="1:6" x14ac:dyDescent="0.2">
      <c r="A220" s="26" t="s">
        <v>69</v>
      </c>
      <c r="B220" s="63">
        <f>B210</f>
        <v>1.4</v>
      </c>
      <c r="C220" s="9">
        <v>4.5</v>
      </c>
      <c r="D220" s="9">
        <v>2.2999999999999998</v>
      </c>
      <c r="E220" s="9">
        <v>0.8</v>
      </c>
      <c r="F220" s="83"/>
    </row>
    <row r="221" spans="1:6" x14ac:dyDescent="0.2">
      <c r="A221" s="10"/>
      <c r="B221" s="291" t="s">
        <v>88</v>
      </c>
      <c r="C221" s="292"/>
      <c r="D221" s="292"/>
      <c r="E221" s="13">
        <v>1.5</v>
      </c>
      <c r="F221" s="40" t="s">
        <v>47</v>
      </c>
    </row>
    <row r="222" spans="1:6" ht="16" thickBot="1" x14ac:dyDescent="0.25">
      <c r="A222" s="26" t="s">
        <v>69</v>
      </c>
      <c r="B222" s="37" t="s">
        <v>31</v>
      </c>
      <c r="C222" s="70">
        <f>C220*E221</f>
        <v>6.75</v>
      </c>
      <c r="D222" s="69">
        <f>D220*E221</f>
        <v>3.4499999999999997</v>
      </c>
      <c r="E222" s="71">
        <f>E220*E221</f>
        <v>1.2000000000000002</v>
      </c>
      <c r="F222" s="82"/>
    </row>
    <row r="223" spans="1:6" ht="16" thickBot="1" x14ac:dyDescent="0.25">
      <c r="A223" s="10"/>
      <c r="B223" s="14">
        <f>B213</f>
        <v>35</v>
      </c>
      <c r="C223" s="45">
        <f>C222*C218</f>
        <v>270</v>
      </c>
      <c r="D223" s="14">
        <f>D222*D218</f>
        <v>448.49999999999994</v>
      </c>
      <c r="E223" s="45">
        <f>E222*E218</f>
        <v>240.00000000000003</v>
      </c>
      <c r="F223" s="15">
        <f>SUM(B223:E223)</f>
        <v>993.5</v>
      </c>
    </row>
    <row r="225" spans="1:9" ht="17" thickBot="1" x14ac:dyDescent="0.25">
      <c r="B225" s="38" t="s">
        <v>77</v>
      </c>
    </row>
    <row r="226" spans="1:9" x14ac:dyDescent="0.2">
      <c r="B226" s="36" t="s">
        <v>54</v>
      </c>
      <c r="C226" s="285" t="s">
        <v>44</v>
      </c>
      <c r="D226" s="286"/>
      <c r="E226" s="286"/>
      <c r="F226" s="287"/>
    </row>
    <row r="227" spans="1:9" x14ac:dyDescent="0.2">
      <c r="B227" s="33" t="s">
        <v>40</v>
      </c>
      <c r="C227" s="41" t="s">
        <v>41</v>
      </c>
      <c r="D227" s="40" t="s">
        <v>42</v>
      </c>
      <c r="E227" s="41" t="s">
        <v>43</v>
      </c>
      <c r="F227" s="47" t="s">
        <v>29</v>
      </c>
    </row>
    <row r="228" spans="1:9" x14ac:dyDescent="0.2">
      <c r="A228" s="26" t="s">
        <v>68</v>
      </c>
      <c r="B228" s="33">
        <f>B195</f>
        <v>25</v>
      </c>
      <c r="C228" s="42">
        <v>50</v>
      </c>
      <c r="D228" s="40">
        <v>130</v>
      </c>
      <c r="E228" s="42">
        <v>200</v>
      </c>
      <c r="F228" s="47"/>
    </row>
    <row r="229" spans="1:9" ht="16" x14ac:dyDescent="0.2">
      <c r="B229" s="288" t="s">
        <v>78</v>
      </c>
      <c r="C229" s="289"/>
      <c r="D229" s="289"/>
      <c r="E229" s="289"/>
      <c r="F229" s="290"/>
    </row>
    <row r="230" spans="1:9" x14ac:dyDescent="0.2">
      <c r="A230" s="26" t="s">
        <v>69</v>
      </c>
      <c r="B230" s="65">
        <f>B220</f>
        <v>1.4</v>
      </c>
      <c r="C230" s="9">
        <v>9</v>
      </c>
      <c r="D230" s="9">
        <v>4.5</v>
      </c>
      <c r="E230" s="9">
        <v>1.5</v>
      </c>
      <c r="F230" s="81"/>
      <c r="G230" s="10"/>
      <c r="H230" s="10"/>
      <c r="I230" s="10"/>
    </row>
    <row r="231" spans="1:9" x14ac:dyDescent="0.2">
      <c r="B231" s="291" t="s">
        <v>89</v>
      </c>
      <c r="C231" s="292"/>
      <c r="D231" s="292"/>
      <c r="E231" s="13">
        <v>1.75</v>
      </c>
      <c r="F231" s="40" t="s">
        <v>47</v>
      </c>
      <c r="G231" s="10"/>
      <c r="H231" s="10"/>
      <c r="I231" s="10"/>
    </row>
    <row r="232" spans="1:9" ht="16" thickBot="1" x14ac:dyDescent="0.25">
      <c r="A232" s="26" t="s">
        <v>69</v>
      </c>
      <c r="B232" s="37" t="s">
        <v>31</v>
      </c>
      <c r="C232" s="70">
        <f>C230*E231</f>
        <v>15.75</v>
      </c>
      <c r="D232" s="69">
        <f>D230*E231</f>
        <v>7.875</v>
      </c>
      <c r="E232" s="69">
        <f>E230*E231</f>
        <v>2.625</v>
      </c>
      <c r="F232" s="82"/>
      <c r="G232" s="10"/>
      <c r="H232" s="10"/>
      <c r="I232" s="10"/>
    </row>
    <row r="233" spans="1:9" ht="16" thickBot="1" x14ac:dyDescent="0.25">
      <c r="B233" s="14">
        <f>B223</f>
        <v>35</v>
      </c>
      <c r="C233" s="45">
        <f>C232*C228</f>
        <v>787.5</v>
      </c>
      <c r="D233" s="14">
        <f>D232*D228</f>
        <v>1023.75</v>
      </c>
      <c r="E233" s="45">
        <f>E232*E228</f>
        <v>525</v>
      </c>
      <c r="F233" s="15">
        <f>SUM(B233:E233)</f>
        <v>2371.25</v>
      </c>
    </row>
    <row r="234" spans="1:9" ht="16" x14ac:dyDescent="0.2">
      <c r="B234" s="39" t="s">
        <v>31</v>
      </c>
      <c r="G234" s="2"/>
    </row>
    <row r="237" spans="1:9" x14ac:dyDescent="0.2">
      <c r="B237" s="293" t="s">
        <v>48</v>
      </c>
      <c r="C237" s="270"/>
      <c r="D237" s="270"/>
      <c r="E237" s="270"/>
      <c r="F237" s="270"/>
      <c r="G237" s="270"/>
      <c r="H237" s="270"/>
      <c r="I237" s="270"/>
    </row>
    <row r="238" spans="1:9" ht="16" x14ac:dyDescent="0.2">
      <c r="B238" s="39" t="s">
        <v>31</v>
      </c>
      <c r="G238" s="2"/>
    </row>
    <row r="239" spans="1:9" x14ac:dyDescent="0.2">
      <c r="B239" s="4"/>
      <c r="C239" s="4"/>
      <c r="D239" s="4"/>
      <c r="E239" s="4"/>
      <c r="F239" s="4"/>
      <c r="G239" s="4"/>
      <c r="H239" s="4"/>
      <c r="I239" s="4"/>
    </row>
    <row r="240" spans="1:9" ht="17" thickBot="1" x14ac:dyDescent="0.25">
      <c r="B240" s="294" t="s">
        <v>70</v>
      </c>
      <c r="C240" s="295"/>
      <c r="D240" s="295"/>
      <c r="E240" s="295"/>
      <c r="F240" s="295"/>
      <c r="G240" s="2"/>
    </row>
    <row r="241" spans="1:7" x14ac:dyDescent="0.2">
      <c r="B241" s="32" t="s">
        <v>39</v>
      </c>
      <c r="C241" s="285" t="s">
        <v>44</v>
      </c>
      <c r="D241" s="286"/>
      <c r="E241" s="286"/>
      <c r="F241" s="287"/>
    </row>
    <row r="242" spans="1:7" x14ac:dyDescent="0.2">
      <c r="B242" s="33" t="s">
        <v>40</v>
      </c>
      <c r="C242" s="41" t="s">
        <v>66</v>
      </c>
      <c r="D242" s="40" t="s">
        <v>67</v>
      </c>
      <c r="E242" s="41" t="s">
        <v>71</v>
      </c>
      <c r="F242" s="47" t="s">
        <v>29</v>
      </c>
    </row>
    <row r="243" spans="1:7" x14ac:dyDescent="0.2">
      <c r="A243" s="26" t="s">
        <v>68</v>
      </c>
      <c r="B243" s="33">
        <v>39.9</v>
      </c>
      <c r="C243" s="42">
        <v>50</v>
      </c>
      <c r="D243" s="40">
        <v>110</v>
      </c>
      <c r="E243" s="42">
        <v>210</v>
      </c>
      <c r="F243" s="47"/>
    </row>
    <row r="244" spans="1:7" ht="16" thickBot="1" x14ac:dyDescent="0.25">
      <c r="A244" s="26" t="s">
        <v>69</v>
      </c>
      <c r="B244" s="84">
        <v>2.5</v>
      </c>
      <c r="C244" s="9">
        <v>5</v>
      </c>
      <c r="D244" s="69">
        <v>2.5</v>
      </c>
      <c r="E244" s="69">
        <v>0.83</v>
      </c>
      <c r="F244" s="83"/>
    </row>
    <row r="245" spans="1:7" ht="16" thickBot="1" x14ac:dyDescent="0.25">
      <c r="B245" s="6">
        <f>B244*B243</f>
        <v>99.75</v>
      </c>
      <c r="C245" s="43">
        <f>C244*C243</f>
        <v>250</v>
      </c>
      <c r="D245" s="7">
        <f>D244*D243</f>
        <v>275</v>
      </c>
      <c r="E245" s="46">
        <f>E244*E243</f>
        <v>174.29999999999998</v>
      </c>
      <c r="F245" s="5">
        <f>SUM(B245:E245)</f>
        <v>799.05</v>
      </c>
    </row>
    <row r="246" spans="1:7" ht="16" thickBot="1" x14ac:dyDescent="0.25"/>
    <row r="247" spans="1:7" ht="17" x14ac:dyDescent="0.25">
      <c r="B247" s="34" t="s">
        <v>45</v>
      </c>
      <c r="C247" s="285" t="s">
        <v>46</v>
      </c>
      <c r="D247" s="286"/>
      <c r="E247" s="286"/>
      <c r="F247" s="287"/>
      <c r="G247" s="2"/>
    </row>
    <row r="248" spans="1:7" x14ac:dyDescent="0.2">
      <c r="B248" s="33" t="s">
        <v>40</v>
      </c>
      <c r="C248" s="41" t="s">
        <v>41</v>
      </c>
      <c r="D248" s="40" t="s">
        <v>42</v>
      </c>
      <c r="E248" s="41" t="s">
        <v>43</v>
      </c>
      <c r="F248" s="47" t="s">
        <v>29</v>
      </c>
    </row>
    <row r="249" spans="1:7" x14ac:dyDescent="0.2">
      <c r="A249" s="26" t="s">
        <v>68</v>
      </c>
      <c r="B249" s="33">
        <f>B243</f>
        <v>39.9</v>
      </c>
      <c r="C249" s="42">
        <v>90</v>
      </c>
      <c r="D249" s="40">
        <v>330</v>
      </c>
      <c r="E249" s="42">
        <v>400</v>
      </c>
      <c r="F249" s="47"/>
    </row>
    <row r="250" spans="1:7" ht="16" thickBot="1" x14ac:dyDescent="0.25">
      <c r="A250" s="26" t="s">
        <v>69</v>
      </c>
      <c r="B250" s="63">
        <f>B244</f>
        <v>2.5</v>
      </c>
      <c r="C250" s="9">
        <v>5</v>
      </c>
      <c r="D250" s="9">
        <v>5</v>
      </c>
      <c r="E250" s="69">
        <v>0.8</v>
      </c>
      <c r="F250" s="83"/>
    </row>
    <row r="251" spans="1:7" ht="16" thickBot="1" x14ac:dyDescent="0.25">
      <c r="B251" s="6">
        <f>B245</f>
        <v>99.75</v>
      </c>
      <c r="C251" s="43">
        <f>C250*C249</f>
        <v>450</v>
      </c>
      <c r="D251" s="7">
        <f>D250*D249</f>
        <v>1650</v>
      </c>
      <c r="E251" s="46">
        <f>E250*E249</f>
        <v>320</v>
      </c>
      <c r="F251" s="5">
        <f>SUM(B251:E251)</f>
        <v>2519.75</v>
      </c>
    </row>
    <row r="252" spans="1:7" x14ac:dyDescent="0.2">
      <c r="B252" s="8"/>
      <c r="C252" s="44"/>
      <c r="D252" s="8"/>
      <c r="E252" s="44"/>
      <c r="F252" s="8"/>
    </row>
    <row r="253" spans="1:7" ht="17" thickBot="1" x14ac:dyDescent="0.25">
      <c r="B253" s="35" t="s">
        <v>53</v>
      </c>
      <c r="E253" s="10" t="s">
        <v>31</v>
      </c>
    </row>
    <row r="254" spans="1:7" x14ac:dyDescent="0.2">
      <c r="B254" s="36" t="s">
        <v>54</v>
      </c>
      <c r="C254" s="285" t="s">
        <v>44</v>
      </c>
      <c r="D254" s="286"/>
      <c r="E254" s="286"/>
      <c r="F254" s="287"/>
    </row>
    <row r="255" spans="1:7" x14ac:dyDescent="0.2">
      <c r="B255" s="33" t="s">
        <v>40</v>
      </c>
      <c r="C255" s="41" t="s">
        <v>41</v>
      </c>
      <c r="D255" s="40" t="s">
        <v>42</v>
      </c>
      <c r="E255" s="41" t="s">
        <v>43</v>
      </c>
      <c r="F255" s="47" t="s">
        <v>29</v>
      </c>
    </row>
    <row r="256" spans="1:7" x14ac:dyDescent="0.2">
      <c r="A256" s="26" t="s">
        <v>68</v>
      </c>
      <c r="B256" s="33">
        <f>B243</f>
        <v>39.9</v>
      </c>
      <c r="C256" s="42">
        <v>50</v>
      </c>
      <c r="D256" s="40">
        <v>130</v>
      </c>
      <c r="E256" s="42">
        <v>200</v>
      </c>
      <c r="F256" s="47"/>
    </row>
    <row r="257" spans="1:6" ht="16" x14ac:dyDescent="0.2">
      <c r="B257" s="288" t="s">
        <v>75</v>
      </c>
      <c r="C257" s="289"/>
      <c r="D257" s="289"/>
      <c r="E257" s="289"/>
      <c r="F257" s="290"/>
    </row>
    <row r="258" spans="1:6" x14ac:dyDescent="0.2">
      <c r="A258" s="26" t="s">
        <v>69</v>
      </c>
      <c r="B258" s="84">
        <v>3.5</v>
      </c>
      <c r="C258" s="9">
        <v>9.9</v>
      </c>
      <c r="D258" s="9">
        <v>4.9000000000000004</v>
      </c>
      <c r="E258" s="9">
        <v>1.6</v>
      </c>
      <c r="F258" s="83"/>
    </row>
    <row r="259" spans="1:6" x14ac:dyDescent="0.2">
      <c r="B259" s="291" t="s">
        <v>79</v>
      </c>
      <c r="C259" s="292"/>
      <c r="D259" s="292"/>
      <c r="E259" s="13">
        <v>1.25</v>
      </c>
      <c r="F259" s="40" t="s">
        <v>47</v>
      </c>
    </row>
    <row r="260" spans="1:6" ht="16" thickBot="1" x14ac:dyDescent="0.25">
      <c r="A260" s="26" t="s">
        <v>69</v>
      </c>
      <c r="B260" s="37" t="s">
        <v>31</v>
      </c>
      <c r="C260" s="69">
        <f>C258*E259</f>
        <v>12.375</v>
      </c>
      <c r="D260" s="69">
        <f>D258*1.25</f>
        <v>6.125</v>
      </c>
      <c r="E260" s="69">
        <f>E258*1.25</f>
        <v>2</v>
      </c>
      <c r="F260" s="83"/>
    </row>
    <row r="261" spans="1:6" ht="16" thickBot="1" x14ac:dyDescent="0.25">
      <c r="B261" s="14">
        <f>B258*B256</f>
        <v>139.65</v>
      </c>
      <c r="C261" s="45">
        <f>C260*C256</f>
        <v>618.75</v>
      </c>
      <c r="D261" s="14">
        <f>D260*D256</f>
        <v>796.25</v>
      </c>
      <c r="E261" s="45">
        <f>E260*E256</f>
        <v>400</v>
      </c>
      <c r="F261" s="15">
        <f>SUM(B261:E261)</f>
        <v>1954.65</v>
      </c>
    </row>
    <row r="262" spans="1:6" x14ac:dyDescent="0.2">
      <c r="B262" s="8"/>
      <c r="C262" s="44"/>
      <c r="D262" s="8"/>
      <c r="E262" s="44"/>
      <c r="F262" s="8"/>
    </row>
    <row r="263" spans="1:6" ht="17" thickBot="1" x14ac:dyDescent="0.25">
      <c r="B263" s="294" t="s">
        <v>72</v>
      </c>
      <c r="C263" s="295"/>
      <c r="D263" s="295"/>
      <c r="E263" s="295" t="s">
        <v>31</v>
      </c>
      <c r="F263" s="295"/>
    </row>
    <row r="264" spans="1:6" x14ac:dyDescent="0.2">
      <c r="B264" s="36" t="s">
        <v>54</v>
      </c>
      <c r="C264" s="285" t="s">
        <v>44</v>
      </c>
      <c r="D264" s="286"/>
      <c r="E264" s="286"/>
      <c r="F264" s="287"/>
    </row>
    <row r="265" spans="1:6" x14ac:dyDescent="0.2">
      <c r="B265" s="33" t="s">
        <v>40</v>
      </c>
      <c r="C265" s="41" t="s">
        <v>41</v>
      </c>
      <c r="D265" s="40" t="s">
        <v>42</v>
      </c>
      <c r="E265" s="41" t="s">
        <v>43</v>
      </c>
      <c r="F265" s="47" t="s">
        <v>29</v>
      </c>
    </row>
    <row r="266" spans="1:6" x14ac:dyDescent="0.2">
      <c r="A266" s="26" t="s">
        <v>68</v>
      </c>
      <c r="B266" s="33">
        <f>B243</f>
        <v>39.9</v>
      </c>
      <c r="C266" s="42">
        <v>40</v>
      </c>
      <c r="D266" s="40">
        <v>130</v>
      </c>
      <c r="E266" s="42">
        <v>200</v>
      </c>
      <c r="F266" s="47"/>
    </row>
    <row r="267" spans="1:6" ht="16" x14ac:dyDescent="0.2">
      <c r="B267" s="288" t="s">
        <v>76</v>
      </c>
      <c r="C267" s="289"/>
      <c r="D267" s="289"/>
      <c r="E267" s="289"/>
      <c r="F267" s="290"/>
    </row>
    <row r="268" spans="1:6" x14ac:dyDescent="0.2">
      <c r="A268" s="26" t="s">
        <v>69</v>
      </c>
      <c r="B268" s="63">
        <f>B258</f>
        <v>3.5</v>
      </c>
      <c r="C268" s="9">
        <v>19.8</v>
      </c>
      <c r="D268" s="9">
        <v>9.9</v>
      </c>
      <c r="E268" s="9">
        <v>3.3</v>
      </c>
      <c r="F268" s="83"/>
    </row>
    <row r="269" spans="1:6" x14ac:dyDescent="0.2">
      <c r="A269" s="10"/>
      <c r="B269" s="291" t="s">
        <v>88</v>
      </c>
      <c r="C269" s="292"/>
      <c r="D269" s="292"/>
      <c r="E269" s="13">
        <v>1.5</v>
      </c>
      <c r="F269" s="40" t="s">
        <v>47</v>
      </c>
    </row>
    <row r="270" spans="1:6" ht="16" thickBot="1" x14ac:dyDescent="0.25">
      <c r="A270" s="26" t="s">
        <v>69</v>
      </c>
      <c r="B270" s="37" t="s">
        <v>31</v>
      </c>
      <c r="C270" s="70">
        <f>C268*E269</f>
        <v>29.700000000000003</v>
      </c>
      <c r="D270" s="69">
        <f>D268*E269</f>
        <v>14.850000000000001</v>
      </c>
      <c r="E270" s="71">
        <f>E268*E269</f>
        <v>4.9499999999999993</v>
      </c>
      <c r="F270" s="82"/>
    </row>
    <row r="271" spans="1:6" ht="16" thickBot="1" x14ac:dyDescent="0.25">
      <c r="A271" s="10"/>
      <c r="B271" s="14">
        <f>B261</f>
        <v>139.65</v>
      </c>
      <c r="C271" s="45">
        <f>C270*C266</f>
        <v>1188</v>
      </c>
      <c r="D271" s="14">
        <f>D270*D266</f>
        <v>1930.5000000000002</v>
      </c>
      <c r="E271" s="45">
        <f>E270*E266</f>
        <v>989.99999999999989</v>
      </c>
      <c r="F271" s="15">
        <f>SUM(B271:E271)</f>
        <v>4248.1500000000005</v>
      </c>
    </row>
    <row r="273" spans="1:9" ht="17" thickBot="1" x14ac:dyDescent="0.25">
      <c r="B273" s="38" t="s">
        <v>77</v>
      </c>
    </row>
    <row r="274" spans="1:9" x14ac:dyDescent="0.2">
      <c r="B274" s="36" t="s">
        <v>54</v>
      </c>
      <c r="C274" s="285" t="s">
        <v>44</v>
      </c>
      <c r="D274" s="286"/>
      <c r="E274" s="286"/>
      <c r="F274" s="287"/>
    </row>
    <row r="275" spans="1:9" x14ac:dyDescent="0.2">
      <c r="B275" s="33" t="s">
        <v>40</v>
      </c>
      <c r="C275" s="41" t="s">
        <v>41</v>
      </c>
      <c r="D275" s="40" t="s">
        <v>42</v>
      </c>
      <c r="E275" s="41" t="s">
        <v>43</v>
      </c>
      <c r="F275" s="47" t="s">
        <v>29</v>
      </c>
    </row>
    <row r="276" spans="1:9" x14ac:dyDescent="0.2">
      <c r="A276" s="26" t="s">
        <v>68</v>
      </c>
      <c r="B276" s="33">
        <f>B243</f>
        <v>39.9</v>
      </c>
      <c r="C276" s="42">
        <v>50</v>
      </c>
      <c r="D276" s="40">
        <v>130</v>
      </c>
      <c r="E276" s="42">
        <v>200</v>
      </c>
      <c r="F276" s="47"/>
    </row>
    <row r="277" spans="1:9" ht="16" x14ac:dyDescent="0.2">
      <c r="B277" s="288" t="s">
        <v>78</v>
      </c>
      <c r="C277" s="289"/>
      <c r="D277" s="289"/>
      <c r="E277" s="289"/>
      <c r="F277" s="290"/>
    </row>
    <row r="278" spans="1:9" x14ac:dyDescent="0.2">
      <c r="A278" s="26" t="s">
        <v>69</v>
      </c>
      <c r="B278" s="65">
        <f>B268</f>
        <v>3.5</v>
      </c>
      <c r="C278" s="9">
        <v>39.6</v>
      </c>
      <c r="D278" s="9">
        <v>19.8</v>
      </c>
      <c r="E278" s="9">
        <v>6.6</v>
      </c>
      <c r="F278" s="81"/>
      <c r="G278" s="10"/>
      <c r="H278" s="10"/>
      <c r="I278" s="10"/>
    </row>
    <row r="279" spans="1:9" x14ac:dyDescent="0.2">
      <c r="B279" s="291" t="s">
        <v>89</v>
      </c>
      <c r="C279" s="292"/>
      <c r="D279" s="292"/>
      <c r="E279" s="13">
        <v>1.75</v>
      </c>
      <c r="F279" s="40" t="s">
        <v>47</v>
      </c>
      <c r="G279" s="10"/>
      <c r="H279" s="10"/>
      <c r="I279" s="10"/>
    </row>
    <row r="280" spans="1:9" ht="16" thickBot="1" x14ac:dyDescent="0.25">
      <c r="A280" s="26" t="s">
        <v>69</v>
      </c>
      <c r="B280" s="37" t="s">
        <v>31</v>
      </c>
      <c r="C280" s="70">
        <f>C278*E279</f>
        <v>69.3</v>
      </c>
      <c r="D280" s="69">
        <f>D278*E279</f>
        <v>34.65</v>
      </c>
      <c r="E280" s="69">
        <f>E278*E279</f>
        <v>11.549999999999999</v>
      </c>
      <c r="F280" s="82"/>
      <c r="G280" s="10"/>
      <c r="H280" s="10"/>
      <c r="I280" s="10"/>
    </row>
    <row r="281" spans="1:9" ht="16" thickBot="1" x14ac:dyDescent="0.25">
      <c r="B281" s="14">
        <f>B271</f>
        <v>139.65</v>
      </c>
      <c r="C281" s="45">
        <f>C280*C276</f>
        <v>3465</v>
      </c>
      <c r="D281" s="14">
        <f>D280*D276</f>
        <v>4504.5</v>
      </c>
      <c r="E281" s="45">
        <f>E280*E276</f>
        <v>2310</v>
      </c>
      <c r="F281" s="15">
        <f>SUM(B281:E281)</f>
        <v>10419.15</v>
      </c>
    </row>
    <row r="282" spans="1:9" ht="16" x14ac:dyDescent="0.2">
      <c r="B282" s="39" t="s">
        <v>31</v>
      </c>
      <c r="G282" s="2"/>
    </row>
    <row r="287" spans="1:9" x14ac:dyDescent="0.2">
      <c r="B287" s="293" t="s">
        <v>49</v>
      </c>
      <c r="C287" s="270"/>
      <c r="D287" s="270"/>
      <c r="E287" s="270"/>
      <c r="F287" s="270"/>
      <c r="G287" s="270"/>
      <c r="H287" s="270"/>
      <c r="I287" s="270"/>
    </row>
    <row r="288" spans="1:9" ht="16" x14ac:dyDescent="0.2">
      <c r="B288" s="39" t="s">
        <v>31</v>
      </c>
      <c r="G288" s="2"/>
    </row>
    <row r="289" spans="1:9" x14ac:dyDescent="0.2">
      <c r="B289" s="4"/>
      <c r="C289" s="4"/>
      <c r="D289" s="4"/>
      <c r="E289" s="4"/>
      <c r="F289" s="4"/>
      <c r="G289" s="4"/>
      <c r="H289" s="4"/>
      <c r="I289" s="4"/>
    </row>
    <row r="290" spans="1:9" ht="17" thickBot="1" x14ac:dyDescent="0.25">
      <c r="B290" s="294" t="s">
        <v>70</v>
      </c>
      <c r="C290" s="295"/>
      <c r="D290" s="295"/>
      <c r="E290" s="295"/>
      <c r="F290" s="295"/>
      <c r="G290" s="2"/>
    </row>
    <row r="291" spans="1:9" x14ac:dyDescent="0.2">
      <c r="B291" s="32" t="s">
        <v>39</v>
      </c>
      <c r="C291" s="285" t="s">
        <v>44</v>
      </c>
      <c r="D291" s="286"/>
      <c r="E291" s="286"/>
      <c r="F291" s="287"/>
    </row>
    <row r="292" spans="1:9" x14ac:dyDescent="0.2">
      <c r="B292" s="33" t="s">
        <v>40</v>
      </c>
      <c r="C292" s="41" t="s">
        <v>66</v>
      </c>
      <c r="D292" s="40" t="s">
        <v>67</v>
      </c>
      <c r="E292" s="41" t="s">
        <v>71</v>
      </c>
      <c r="F292" s="47" t="s">
        <v>29</v>
      </c>
    </row>
    <row r="293" spans="1:9" x14ac:dyDescent="0.2">
      <c r="A293" s="26" t="s">
        <v>68</v>
      </c>
      <c r="B293" s="33">
        <v>80</v>
      </c>
      <c r="C293" s="42">
        <v>50</v>
      </c>
      <c r="D293" s="40">
        <v>110</v>
      </c>
      <c r="E293" s="42">
        <v>210</v>
      </c>
      <c r="F293" s="47"/>
    </row>
    <row r="294" spans="1:9" ht="16" thickBot="1" x14ac:dyDescent="0.25">
      <c r="A294" s="26" t="s">
        <v>69</v>
      </c>
      <c r="B294" s="84">
        <v>2.5</v>
      </c>
      <c r="C294" s="9">
        <v>7.3</v>
      </c>
      <c r="D294" s="69">
        <v>3.65</v>
      </c>
      <c r="E294" s="69">
        <v>1.22</v>
      </c>
      <c r="F294" s="83"/>
    </row>
    <row r="295" spans="1:9" ht="16" thickBot="1" x14ac:dyDescent="0.25">
      <c r="B295" s="6">
        <f>B294*B293</f>
        <v>200</v>
      </c>
      <c r="C295" s="43">
        <f>C294*C293</f>
        <v>365</v>
      </c>
      <c r="D295" s="7">
        <f>D294*D293</f>
        <v>401.5</v>
      </c>
      <c r="E295" s="46">
        <f>E294*E293</f>
        <v>256.2</v>
      </c>
      <c r="F295" s="5">
        <f>SUM(B295:E295)</f>
        <v>1222.7</v>
      </c>
    </row>
    <row r="296" spans="1:9" ht="16" thickBot="1" x14ac:dyDescent="0.25"/>
    <row r="297" spans="1:9" ht="17" x14ac:dyDescent="0.25">
      <c r="B297" s="34" t="s">
        <v>45</v>
      </c>
      <c r="C297" s="285" t="s">
        <v>46</v>
      </c>
      <c r="D297" s="286"/>
      <c r="E297" s="286"/>
      <c r="F297" s="287"/>
      <c r="G297" s="2"/>
    </row>
    <row r="298" spans="1:9" x14ac:dyDescent="0.2">
      <c r="B298" s="33" t="s">
        <v>40</v>
      </c>
      <c r="C298" s="41" t="s">
        <v>41</v>
      </c>
      <c r="D298" s="40" t="s">
        <v>42</v>
      </c>
      <c r="E298" s="41" t="s">
        <v>43</v>
      </c>
      <c r="F298" s="47" t="s">
        <v>29</v>
      </c>
    </row>
    <row r="299" spans="1:9" x14ac:dyDescent="0.2">
      <c r="A299" s="26" t="s">
        <v>68</v>
      </c>
      <c r="B299" s="33">
        <f>B293</f>
        <v>80</v>
      </c>
      <c r="C299" s="42">
        <v>90</v>
      </c>
      <c r="D299" s="40">
        <v>330</v>
      </c>
      <c r="E299" s="42">
        <v>400</v>
      </c>
      <c r="F299" s="47"/>
    </row>
    <row r="300" spans="1:9" ht="16" thickBot="1" x14ac:dyDescent="0.25">
      <c r="A300" s="26" t="s">
        <v>69</v>
      </c>
      <c r="B300" s="63">
        <f>B294</f>
        <v>2.5</v>
      </c>
      <c r="C300" s="9">
        <v>7.3</v>
      </c>
      <c r="D300" s="9">
        <v>7.3</v>
      </c>
      <c r="E300" s="69">
        <v>1.22</v>
      </c>
      <c r="F300" s="83"/>
    </row>
    <row r="301" spans="1:9" ht="16" thickBot="1" x14ac:dyDescent="0.25">
      <c r="B301" s="6">
        <f>B295</f>
        <v>200</v>
      </c>
      <c r="C301" s="43">
        <f>C300*C299</f>
        <v>657</v>
      </c>
      <c r="D301" s="7">
        <f>D300*D299</f>
        <v>2409</v>
      </c>
      <c r="E301" s="46">
        <f>E300*E299</f>
        <v>488</v>
      </c>
      <c r="F301" s="5">
        <f>SUM(B301:E301)</f>
        <v>3754</v>
      </c>
    </row>
    <row r="302" spans="1:9" x14ac:dyDescent="0.2">
      <c r="B302" s="8"/>
      <c r="C302" s="44"/>
      <c r="D302" s="8"/>
      <c r="E302" s="44"/>
      <c r="F302" s="8"/>
    </row>
    <row r="303" spans="1:9" ht="17" thickBot="1" x14ac:dyDescent="0.25">
      <c r="B303" s="35" t="s">
        <v>53</v>
      </c>
      <c r="E303" s="10" t="s">
        <v>31</v>
      </c>
    </row>
    <row r="304" spans="1:9" x14ac:dyDescent="0.2">
      <c r="B304" s="36" t="s">
        <v>54</v>
      </c>
      <c r="C304" s="285" t="s">
        <v>44</v>
      </c>
      <c r="D304" s="286"/>
      <c r="E304" s="286"/>
      <c r="F304" s="287"/>
    </row>
    <row r="305" spans="1:6" x14ac:dyDescent="0.2">
      <c r="B305" s="33" t="s">
        <v>40</v>
      </c>
      <c r="C305" s="41" t="s">
        <v>41</v>
      </c>
      <c r="D305" s="40" t="s">
        <v>42</v>
      </c>
      <c r="E305" s="41" t="s">
        <v>43</v>
      </c>
      <c r="F305" s="47" t="s">
        <v>29</v>
      </c>
    </row>
    <row r="306" spans="1:6" x14ac:dyDescent="0.2">
      <c r="A306" s="26" t="s">
        <v>68</v>
      </c>
      <c r="B306" s="33">
        <f>B293</f>
        <v>80</v>
      </c>
      <c r="C306" s="42">
        <v>50</v>
      </c>
      <c r="D306" s="40">
        <v>130</v>
      </c>
      <c r="E306" s="42">
        <v>200</v>
      </c>
      <c r="F306" s="47"/>
    </row>
    <row r="307" spans="1:6" ht="16" x14ac:dyDescent="0.2">
      <c r="B307" s="288" t="s">
        <v>75</v>
      </c>
      <c r="C307" s="289"/>
      <c r="D307" s="289"/>
      <c r="E307" s="289"/>
      <c r="F307" s="290"/>
    </row>
    <row r="308" spans="1:6" x14ac:dyDescent="0.2">
      <c r="A308" s="26" t="s">
        <v>69</v>
      </c>
      <c r="B308" s="84">
        <v>3.5</v>
      </c>
      <c r="C308" s="9">
        <v>10.8</v>
      </c>
      <c r="D308" s="9">
        <v>5.4</v>
      </c>
      <c r="E308" s="9">
        <v>1.8</v>
      </c>
      <c r="F308" s="83"/>
    </row>
    <row r="309" spans="1:6" x14ac:dyDescent="0.2">
      <c r="B309" s="291" t="s">
        <v>79</v>
      </c>
      <c r="C309" s="292"/>
      <c r="D309" s="292"/>
      <c r="E309" s="13">
        <v>1.25</v>
      </c>
      <c r="F309" s="40" t="s">
        <v>47</v>
      </c>
    </row>
    <row r="310" spans="1:6" ht="16" thickBot="1" x14ac:dyDescent="0.25">
      <c r="A310" s="26" t="s">
        <v>69</v>
      </c>
      <c r="B310" s="37" t="s">
        <v>31</v>
      </c>
      <c r="C310" s="69">
        <f>C308*E309</f>
        <v>13.5</v>
      </c>
      <c r="D310" s="69">
        <f>D308*1.25</f>
        <v>6.75</v>
      </c>
      <c r="E310" s="69">
        <f>E308*1.25</f>
        <v>2.25</v>
      </c>
      <c r="F310" s="83"/>
    </row>
    <row r="311" spans="1:6" ht="16" thickBot="1" x14ac:dyDescent="0.25">
      <c r="B311" s="14">
        <f>B308*B306</f>
        <v>280</v>
      </c>
      <c r="C311" s="45">
        <f>C310*C306</f>
        <v>675</v>
      </c>
      <c r="D311" s="14">
        <f>D310*D306</f>
        <v>877.5</v>
      </c>
      <c r="E311" s="45">
        <f>E310*E306</f>
        <v>450</v>
      </c>
      <c r="F311" s="15">
        <f>SUM(B311:E311)</f>
        <v>2282.5</v>
      </c>
    </row>
    <row r="312" spans="1:6" x14ac:dyDescent="0.2">
      <c r="B312" s="8"/>
      <c r="C312" s="44"/>
      <c r="D312" s="8"/>
      <c r="E312" s="44"/>
      <c r="F312" s="8"/>
    </row>
    <row r="313" spans="1:6" ht="17" thickBot="1" x14ac:dyDescent="0.25">
      <c r="B313" s="294" t="s">
        <v>72</v>
      </c>
      <c r="C313" s="295"/>
      <c r="D313" s="295"/>
      <c r="E313" s="295" t="s">
        <v>31</v>
      </c>
      <c r="F313" s="295"/>
    </row>
    <row r="314" spans="1:6" x14ac:dyDescent="0.2">
      <c r="B314" s="36" t="s">
        <v>54</v>
      </c>
      <c r="C314" s="285" t="s">
        <v>44</v>
      </c>
      <c r="D314" s="286"/>
      <c r="E314" s="286"/>
      <c r="F314" s="287"/>
    </row>
    <row r="315" spans="1:6" x14ac:dyDescent="0.2">
      <c r="B315" s="33" t="s">
        <v>40</v>
      </c>
      <c r="C315" s="41" t="s">
        <v>41</v>
      </c>
      <c r="D315" s="40" t="s">
        <v>42</v>
      </c>
      <c r="E315" s="41" t="s">
        <v>43</v>
      </c>
      <c r="F315" s="47" t="s">
        <v>29</v>
      </c>
    </row>
    <row r="316" spans="1:6" x14ac:dyDescent="0.2">
      <c r="A316" s="26" t="s">
        <v>68</v>
      </c>
      <c r="B316" s="33">
        <f>B293</f>
        <v>80</v>
      </c>
      <c r="C316" s="42">
        <v>40</v>
      </c>
      <c r="D316" s="40">
        <v>130</v>
      </c>
      <c r="E316" s="42">
        <v>200</v>
      </c>
      <c r="F316" s="47"/>
    </row>
    <row r="317" spans="1:6" ht="16" x14ac:dyDescent="0.2">
      <c r="B317" s="288" t="s">
        <v>76</v>
      </c>
      <c r="C317" s="289"/>
      <c r="D317" s="289"/>
      <c r="E317" s="289"/>
      <c r="F317" s="290"/>
    </row>
    <row r="318" spans="1:6" x14ac:dyDescent="0.2">
      <c r="A318" s="26" t="s">
        <v>69</v>
      </c>
      <c r="B318" s="63">
        <f>B308</f>
        <v>3.5</v>
      </c>
      <c r="C318" s="9">
        <v>20</v>
      </c>
      <c r="D318" s="9">
        <v>10</v>
      </c>
      <c r="E318" s="9">
        <v>3.3</v>
      </c>
      <c r="F318" s="83"/>
    </row>
    <row r="319" spans="1:6" x14ac:dyDescent="0.2">
      <c r="A319" s="10"/>
      <c r="B319" s="291" t="s">
        <v>88</v>
      </c>
      <c r="C319" s="292"/>
      <c r="D319" s="292"/>
      <c r="E319" s="13">
        <v>1.5</v>
      </c>
      <c r="F319" s="40" t="s">
        <v>47</v>
      </c>
    </row>
    <row r="320" spans="1:6" ht="16" thickBot="1" x14ac:dyDescent="0.25">
      <c r="A320" s="26" t="s">
        <v>69</v>
      </c>
      <c r="B320" s="37" t="s">
        <v>31</v>
      </c>
      <c r="C320" s="70">
        <f>C318*E319</f>
        <v>30</v>
      </c>
      <c r="D320" s="69">
        <f>D318*E319</f>
        <v>15</v>
      </c>
      <c r="E320" s="71">
        <f>E318*E319</f>
        <v>4.9499999999999993</v>
      </c>
      <c r="F320" s="82"/>
    </row>
    <row r="321" spans="1:9" ht="16" thickBot="1" x14ac:dyDescent="0.25">
      <c r="A321" s="10"/>
      <c r="B321" s="14">
        <f>B311</f>
        <v>280</v>
      </c>
      <c r="C321" s="45">
        <f>C320*C316</f>
        <v>1200</v>
      </c>
      <c r="D321" s="14">
        <f>D320*D316</f>
        <v>1950</v>
      </c>
      <c r="E321" s="45">
        <f>E320*E316</f>
        <v>989.99999999999989</v>
      </c>
      <c r="F321" s="15">
        <f>SUM(B321:E321)</f>
        <v>4420</v>
      </c>
    </row>
    <row r="323" spans="1:9" ht="17" thickBot="1" x14ac:dyDescent="0.25">
      <c r="B323" s="38" t="s">
        <v>77</v>
      </c>
    </row>
    <row r="324" spans="1:9" x14ac:dyDescent="0.2">
      <c r="B324" s="36" t="s">
        <v>54</v>
      </c>
      <c r="C324" s="285" t="s">
        <v>44</v>
      </c>
      <c r="D324" s="286"/>
      <c r="E324" s="286"/>
      <c r="F324" s="287"/>
    </row>
    <row r="325" spans="1:9" x14ac:dyDescent="0.2">
      <c r="B325" s="33" t="s">
        <v>40</v>
      </c>
      <c r="C325" s="41" t="s">
        <v>41</v>
      </c>
      <c r="D325" s="40" t="s">
        <v>42</v>
      </c>
      <c r="E325" s="41" t="s">
        <v>43</v>
      </c>
      <c r="F325" s="47" t="s">
        <v>29</v>
      </c>
    </row>
    <row r="326" spans="1:9" x14ac:dyDescent="0.2">
      <c r="A326" s="26" t="s">
        <v>68</v>
      </c>
      <c r="B326" s="33">
        <f>B293</f>
        <v>80</v>
      </c>
      <c r="C326" s="42">
        <v>50</v>
      </c>
      <c r="D326" s="40">
        <v>130</v>
      </c>
      <c r="E326" s="42">
        <v>200</v>
      </c>
      <c r="F326" s="47"/>
    </row>
    <row r="327" spans="1:9" ht="16" x14ac:dyDescent="0.2">
      <c r="B327" s="288" t="s">
        <v>78</v>
      </c>
      <c r="C327" s="289"/>
      <c r="D327" s="289"/>
      <c r="E327" s="289"/>
      <c r="F327" s="290"/>
    </row>
    <row r="328" spans="1:9" x14ac:dyDescent="0.2">
      <c r="A328" s="26" t="s">
        <v>69</v>
      </c>
      <c r="B328" s="65">
        <f>B318</f>
        <v>3.5</v>
      </c>
      <c r="C328" s="9">
        <v>40</v>
      </c>
      <c r="D328" s="9">
        <v>20</v>
      </c>
      <c r="E328" s="9">
        <v>6.7</v>
      </c>
      <c r="F328" s="81"/>
      <c r="G328" s="10"/>
      <c r="H328" s="10"/>
      <c r="I328" s="10"/>
    </row>
    <row r="329" spans="1:9" x14ac:dyDescent="0.2">
      <c r="B329" s="291" t="s">
        <v>89</v>
      </c>
      <c r="C329" s="292"/>
      <c r="D329" s="292"/>
      <c r="E329" s="13">
        <v>1.75</v>
      </c>
      <c r="F329" s="40" t="s">
        <v>47</v>
      </c>
      <c r="G329" s="10"/>
      <c r="H329" s="10"/>
      <c r="I329" s="10"/>
    </row>
    <row r="330" spans="1:9" ht="16" thickBot="1" x14ac:dyDescent="0.25">
      <c r="A330" s="26" t="s">
        <v>69</v>
      </c>
      <c r="B330" s="37" t="s">
        <v>31</v>
      </c>
      <c r="C330" s="70">
        <f>C328*E329</f>
        <v>70</v>
      </c>
      <c r="D330" s="69">
        <f>D328*E329</f>
        <v>35</v>
      </c>
      <c r="E330" s="69">
        <f>E328*E329</f>
        <v>11.725</v>
      </c>
      <c r="F330" s="82"/>
      <c r="G330" s="10"/>
      <c r="H330" s="10"/>
      <c r="I330" s="10"/>
    </row>
    <row r="331" spans="1:9" ht="16" thickBot="1" x14ac:dyDescent="0.25">
      <c r="B331" s="14">
        <f>B321</f>
        <v>280</v>
      </c>
      <c r="C331" s="45">
        <f>C330*C326</f>
        <v>3500</v>
      </c>
      <c r="D331" s="14">
        <f>D330*D326</f>
        <v>4550</v>
      </c>
      <c r="E331" s="45">
        <f>E330*E326</f>
        <v>2345</v>
      </c>
      <c r="F331" s="15">
        <f>SUM(B331:E331)</f>
        <v>10675</v>
      </c>
    </row>
    <row r="332" spans="1:9" ht="16" x14ac:dyDescent="0.2">
      <c r="B332" s="39" t="s">
        <v>31</v>
      </c>
      <c r="G332" s="2"/>
    </row>
    <row r="335" spans="1:9" x14ac:dyDescent="0.2">
      <c r="B335" s="293" t="s">
        <v>50</v>
      </c>
      <c r="C335" s="270"/>
      <c r="D335" s="270"/>
      <c r="E335" s="270"/>
      <c r="F335" s="270"/>
      <c r="G335" s="270"/>
      <c r="H335" s="270"/>
      <c r="I335" s="270"/>
    </row>
    <row r="336" spans="1:9" ht="16" x14ac:dyDescent="0.2">
      <c r="B336" s="39" t="s">
        <v>31</v>
      </c>
      <c r="G336" s="2"/>
    </row>
    <row r="337" spans="1:9" x14ac:dyDescent="0.2">
      <c r="B337" s="4"/>
      <c r="C337" s="4"/>
      <c r="D337" s="4"/>
      <c r="E337" s="4"/>
      <c r="F337" s="4"/>
      <c r="G337" s="4"/>
      <c r="H337" s="4"/>
      <c r="I337" s="4"/>
    </row>
    <row r="338" spans="1:9" ht="17" thickBot="1" x14ac:dyDescent="0.25">
      <c r="B338" s="294" t="s">
        <v>70</v>
      </c>
      <c r="C338" s="295"/>
      <c r="D338" s="295"/>
      <c r="E338" s="295"/>
      <c r="F338" s="295"/>
      <c r="G338" s="2"/>
    </row>
    <row r="339" spans="1:9" x14ac:dyDescent="0.2">
      <c r="B339" s="32" t="s">
        <v>39</v>
      </c>
      <c r="C339" s="285" t="s">
        <v>44</v>
      </c>
      <c r="D339" s="286"/>
      <c r="E339" s="286"/>
      <c r="F339" s="287"/>
    </row>
    <row r="340" spans="1:9" x14ac:dyDescent="0.2">
      <c r="B340" s="33" t="s">
        <v>40</v>
      </c>
      <c r="C340" s="41" t="s">
        <v>66</v>
      </c>
      <c r="D340" s="40" t="s">
        <v>67</v>
      </c>
      <c r="E340" s="41" t="s">
        <v>71</v>
      </c>
      <c r="F340" s="47" t="s">
        <v>29</v>
      </c>
    </row>
    <row r="341" spans="1:9" x14ac:dyDescent="0.2">
      <c r="A341" s="26" t="s">
        <v>68</v>
      </c>
      <c r="B341" s="33">
        <v>70</v>
      </c>
      <c r="C341" s="42">
        <v>50</v>
      </c>
      <c r="D341" s="40">
        <v>110</v>
      </c>
      <c r="E341" s="42">
        <v>210</v>
      </c>
      <c r="F341" s="47"/>
    </row>
    <row r="342" spans="1:9" ht="16" thickBot="1" x14ac:dyDescent="0.25">
      <c r="A342" s="26" t="s">
        <v>69</v>
      </c>
      <c r="B342" s="84">
        <v>2</v>
      </c>
      <c r="C342" s="9">
        <v>3.3</v>
      </c>
      <c r="D342" s="69">
        <v>1.65</v>
      </c>
      <c r="E342" s="69">
        <v>0.55000000000000004</v>
      </c>
      <c r="F342" s="83"/>
    </row>
    <row r="343" spans="1:9" ht="16" thickBot="1" x14ac:dyDescent="0.25">
      <c r="B343" s="6">
        <f>B342*B341</f>
        <v>140</v>
      </c>
      <c r="C343" s="43">
        <f>C342*C341</f>
        <v>165</v>
      </c>
      <c r="D343" s="7">
        <f>D342*D341</f>
        <v>181.5</v>
      </c>
      <c r="E343" s="46">
        <f>E342*E341</f>
        <v>115.50000000000001</v>
      </c>
      <c r="F343" s="5">
        <f>SUM(B343:E343)</f>
        <v>602</v>
      </c>
    </row>
    <row r="344" spans="1:9" ht="16" thickBot="1" x14ac:dyDescent="0.25"/>
    <row r="345" spans="1:9" ht="17" x14ac:dyDescent="0.25">
      <c r="B345" s="34" t="s">
        <v>45</v>
      </c>
      <c r="C345" s="285" t="s">
        <v>46</v>
      </c>
      <c r="D345" s="286"/>
      <c r="E345" s="286"/>
      <c r="F345" s="287"/>
      <c r="G345" s="2"/>
    </row>
    <row r="346" spans="1:9" ht="15" customHeight="1" x14ac:dyDescent="0.2">
      <c r="B346" s="33" t="s">
        <v>40</v>
      </c>
      <c r="C346" s="41" t="s">
        <v>41</v>
      </c>
      <c r="D346" s="40" t="s">
        <v>42</v>
      </c>
      <c r="E346" s="41" t="s">
        <v>43</v>
      </c>
      <c r="F346" s="47" t="s">
        <v>29</v>
      </c>
    </row>
    <row r="347" spans="1:9" x14ac:dyDescent="0.2">
      <c r="A347" s="26" t="s">
        <v>68</v>
      </c>
      <c r="B347" s="33">
        <f>B341</f>
        <v>70</v>
      </c>
      <c r="C347" s="42">
        <v>90</v>
      </c>
      <c r="D347" s="40">
        <v>330</v>
      </c>
      <c r="E347" s="42">
        <v>400</v>
      </c>
      <c r="F347" s="47"/>
    </row>
    <row r="348" spans="1:9" ht="16" thickBot="1" x14ac:dyDescent="0.25">
      <c r="A348" s="26" t="s">
        <v>69</v>
      </c>
      <c r="B348" s="63">
        <f>B342</f>
        <v>2</v>
      </c>
      <c r="C348" s="9">
        <v>3.3</v>
      </c>
      <c r="D348" s="9">
        <v>3.3</v>
      </c>
      <c r="E348" s="69">
        <v>0.6</v>
      </c>
      <c r="F348" s="83"/>
    </row>
    <row r="349" spans="1:9" ht="16" thickBot="1" x14ac:dyDescent="0.25">
      <c r="B349" s="6">
        <f>B343</f>
        <v>140</v>
      </c>
      <c r="C349" s="43">
        <f>C348*C347</f>
        <v>297</v>
      </c>
      <c r="D349" s="7">
        <f>D348*D347</f>
        <v>1089</v>
      </c>
      <c r="E349" s="46">
        <f>E348*E347</f>
        <v>240</v>
      </c>
      <c r="F349" s="5">
        <f>SUM(B349:E349)</f>
        <v>1766</v>
      </c>
    </row>
    <row r="350" spans="1:9" x14ac:dyDescent="0.2">
      <c r="B350" s="8"/>
      <c r="C350" s="44"/>
      <c r="D350" s="8"/>
      <c r="E350" s="44"/>
      <c r="F350" s="8"/>
    </row>
    <row r="351" spans="1:9" ht="17" thickBot="1" x14ac:dyDescent="0.25">
      <c r="B351" s="35" t="s">
        <v>53</v>
      </c>
      <c r="E351" s="10" t="s">
        <v>31</v>
      </c>
    </row>
    <row r="352" spans="1:9" x14ac:dyDescent="0.2">
      <c r="B352" s="36" t="s">
        <v>54</v>
      </c>
      <c r="C352" s="285" t="s">
        <v>44</v>
      </c>
      <c r="D352" s="286"/>
      <c r="E352" s="286"/>
      <c r="F352" s="287"/>
    </row>
    <row r="353" spans="1:6" x14ac:dyDescent="0.2">
      <c r="B353" s="33" t="s">
        <v>40</v>
      </c>
      <c r="C353" s="41" t="s">
        <v>41</v>
      </c>
      <c r="D353" s="40" t="s">
        <v>42</v>
      </c>
      <c r="E353" s="41" t="s">
        <v>43</v>
      </c>
      <c r="F353" s="47" t="s">
        <v>29</v>
      </c>
    </row>
    <row r="354" spans="1:6" x14ac:dyDescent="0.2">
      <c r="A354" s="26" t="s">
        <v>68</v>
      </c>
      <c r="B354" s="33">
        <f>B341</f>
        <v>70</v>
      </c>
      <c r="C354" s="42">
        <v>50</v>
      </c>
      <c r="D354" s="40">
        <v>130</v>
      </c>
      <c r="E354" s="42">
        <v>200</v>
      </c>
      <c r="F354" s="47"/>
    </row>
    <row r="355" spans="1:6" ht="16" x14ac:dyDescent="0.2">
      <c r="B355" s="288" t="s">
        <v>75</v>
      </c>
      <c r="C355" s="289"/>
      <c r="D355" s="289"/>
      <c r="E355" s="289"/>
      <c r="F355" s="290"/>
    </row>
    <row r="356" spans="1:6" x14ac:dyDescent="0.2">
      <c r="A356" s="26" t="s">
        <v>69</v>
      </c>
      <c r="B356" s="84">
        <v>2.8</v>
      </c>
      <c r="C356" s="9">
        <v>3.1</v>
      </c>
      <c r="D356" s="9">
        <v>1.5</v>
      </c>
      <c r="E356" s="9">
        <v>0.5</v>
      </c>
      <c r="F356" s="83"/>
    </row>
    <row r="357" spans="1:6" x14ac:dyDescent="0.2">
      <c r="B357" s="291" t="s">
        <v>79</v>
      </c>
      <c r="C357" s="292"/>
      <c r="D357" s="292"/>
      <c r="E357" s="13">
        <v>1.25</v>
      </c>
      <c r="F357" s="40" t="s">
        <v>47</v>
      </c>
    </row>
    <row r="358" spans="1:6" ht="16" thickBot="1" x14ac:dyDescent="0.25">
      <c r="A358" s="26" t="s">
        <v>69</v>
      </c>
      <c r="B358" s="37" t="s">
        <v>31</v>
      </c>
      <c r="C358" s="69">
        <f>C356*E357</f>
        <v>3.875</v>
      </c>
      <c r="D358" s="69">
        <f>D356*1.25</f>
        <v>1.875</v>
      </c>
      <c r="E358" s="69">
        <f>E356*1.25</f>
        <v>0.625</v>
      </c>
      <c r="F358" s="83"/>
    </row>
    <row r="359" spans="1:6" ht="16" thickBot="1" x14ac:dyDescent="0.25">
      <c r="B359" s="14">
        <f>B356*B354</f>
        <v>196</v>
      </c>
      <c r="C359" s="45">
        <f>C358*C354</f>
        <v>193.75</v>
      </c>
      <c r="D359" s="14">
        <f>D358*D354</f>
        <v>243.75</v>
      </c>
      <c r="E359" s="45">
        <f>E358*E354</f>
        <v>125</v>
      </c>
      <c r="F359" s="15">
        <f>SUM(B359:E359)</f>
        <v>758.5</v>
      </c>
    </row>
    <row r="360" spans="1:6" x14ac:dyDescent="0.2">
      <c r="B360" s="8"/>
      <c r="C360" s="44"/>
      <c r="D360" s="8"/>
      <c r="E360" s="44"/>
      <c r="F360" s="8"/>
    </row>
    <row r="361" spans="1:6" ht="17" thickBot="1" x14ac:dyDescent="0.25">
      <c r="B361" s="294" t="s">
        <v>72</v>
      </c>
      <c r="C361" s="295"/>
      <c r="D361" s="295"/>
      <c r="E361" s="295" t="s">
        <v>31</v>
      </c>
      <c r="F361" s="295"/>
    </row>
    <row r="362" spans="1:6" x14ac:dyDescent="0.2">
      <c r="B362" s="36" t="s">
        <v>54</v>
      </c>
      <c r="C362" s="285" t="s">
        <v>44</v>
      </c>
      <c r="D362" s="286"/>
      <c r="E362" s="286"/>
      <c r="F362" s="287"/>
    </row>
    <row r="363" spans="1:6" x14ac:dyDescent="0.2">
      <c r="B363" s="33" t="s">
        <v>40</v>
      </c>
      <c r="C363" s="41" t="s">
        <v>41</v>
      </c>
      <c r="D363" s="40" t="s">
        <v>42</v>
      </c>
      <c r="E363" s="41" t="s">
        <v>43</v>
      </c>
      <c r="F363" s="47" t="s">
        <v>29</v>
      </c>
    </row>
    <row r="364" spans="1:6" x14ac:dyDescent="0.2">
      <c r="A364" s="26" t="s">
        <v>68</v>
      </c>
      <c r="B364" s="33">
        <f>B341</f>
        <v>70</v>
      </c>
      <c r="C364" s="42">
        <v>40</v>
      </c>
      <c r="D364" s="40">
        <v>130</v>
      </c>
      <c r="E364" s="42">
        <v>200</v>
      </c>
      <c r="F364" s="47"/>
    </row>
    <row r="365" spans="1:6" ht="16" x14ac:dyDescent="0.2">
      <c r="B365" s="288" t="s">
        <v>76</v>
      </c>
      <c r="C365" s="289"/>
      <c r="D365" s="289"/>
      <c r="E365" s="289"/>
      <c r="F365" s="290"/>
    </row>
    <row r="366" spans="1:6" x14ac:dyDescent="0.2">
      <c r="A366" s="26" t="s">
        <v>69</v>
      </c>
      <c r="B366" s="63">
        <f>B356</f>
        <v>2.8</v>
      </c>
      <c r="C366" s="9">
        <v>6.3</v>
      </c>
      <c r="D366" s="9">
        <v>3.1</v>
      </c>
      <c r="E366" s="9">
        <v>1</v>
      </c>
      <c r="F366" s="83"/>
    </row>
    <row r="367" spans="1:6" x14ac:dyDescent="0.2">
      <c r="A367" s="10"/>
      <c r="B367" s="291" t="s">
        <v>88</v>
      </c>
      <c r="C367" s="292"/>
      <c r="D367" s="292"/>
      <c r="E367" s="13">
        <v>1.5</v>
      </c>
      <c r="F367" s="40" t="s">
        <v>47</v>
      </c>
    </row>
    <row r="368" spans="1:6" ht="16" thickBot="1" x14ac:dyDescent="0.25">
      <c r="A368" s="26" t="s">
        <v>69</v>
      </c>
      <c r="B368" s="37" t="s">
        <v>31</v>
      </c>
      <c r="C368" s="70">
        <f>C366*E367</f>
        <v>9.4499999999999993</v>
      </c>
      <c r="D368" s="69">
        <f>D366*E367</f>
        <v>4.6500000000000004</v>
      </c>
      <c r="E368" s="71">
        <f>E366*E367</f>
        <v>1.5</v>
      </c>
      <c r="F368" s="82"/>
    </row>
    <row r="369" spans="1:9" ht="16" thickBot="1" x14ac:dyDescent="0.25">
      <c r="A369" s="10"/>
      <c r="B369" s="14">
        <f>B359</f>
        <v>196</v>
      </c>
      <c r="C369" s="45">
        <f>C368*C364</f>
        <v>378</v>
      </c>
      <c r="D369" s="14">
        <f>D368*D364</f>
        <v>604.5</v>
      </c>
      <c r="E369" s="45">
        <f>E368*E364</f>
        <v>300</v>
      </c>
      <c r="F369" s="15">
        <f>SUM(B369:E369)</f>
        <v>1478.5</v>
      </c>
    </row>
    <row r="371" spans="1:9" ht="17" thickBot="1" x14ac:dyDescent="0.25">
      <c r="B371" s="38" t="s">
        <v>77</v>
      </c>
    </row>
    <row r="372" spans="1:9" x14ac:dyDescent="0.2">
      <c r="B372" s="36" t="s">
        <v>54</v>
      </c>
      <c r="C372" s="285" t="s">
        <v>44</v>
      </c>
      <c r="D372" s="286"/>
      <c r="E372" s="286"/>
      <c r="F372" s="287"/>
    </row>
    <row r="373" spans="1:9" x14ac:dyDescent="0.2">
      <c r="B373" s="33" t="s">
        <v>40</v>
      </c>
      <c r="C373" s="41" t="s">
        <v>41</v>
      </c>
      <c r="D373" s="40" t="s">
        <v>42</v>
      </c>
      <c r="E373" s="41" t="s">
        <v>43</v>
      </c>
      <c r="F373" s="47" t="s">
        <v>29</v>
      </c>
    </row>
    <row r="374" spans="1:9" x14ac:dyDescent="0.2">
      <c r="A374" s="26" t="s">
        <v>68</v>
      </c>
      <c r="B374" s="33">
        <f>B341</f>
        <v>70</v>
      </c>
      <c r="C374" s="42">
        <v>50</v>
      </c>
      <c r="D374" s="40">
        <v>130</v>
      </c>
      <c r="E374" s="42">
        <v>200</v>
      </c>
      <c r="F374" s="47"/>
    </row>
    <row r="375" spans="1:9" ht="16" x14ac:dyDescent="0.2">
      <c r="B375" s="288" t="s">
        <v>78</v>
      </c>
      <c r="C375" s="289"/>
      <c r="D375" s="289"/>
      <c r="E375" s="289"/>
      <c r="F375" s="290"/>
    </row>
    <row r="376" spans="1:9" x14ac:dyDescent="0.2">
      <c r="A376" s="26" t="s">
        <v>69</v>
      </c>
      <c r="B376" s="65">
        <f>B366</f>
        <v>2.8</v>
      </c>
      <c r="C376" s="9">
        <v>12.5</v>
      </c>
      <c r="D376" s="9">
        <v>6.3</v>
      </c>
      <c r="E376" s="9">
        <v>2.1</v>
      </c>
      <c r="F376" s="81"/>
      <c r="G376" s="10"/>
      <c r="H376" s="10"/>
      <c r="I376" s="10"/>
    </row>
    <row r="377" spans="1:9" x14ac:dyDescent="0.2">
      <c r="B377" s="291" t="s">
        <v>89</v>
      </c>
      <c r="C377" s="292"/>
      <c r="D377" s="292"/>
      <c r="E377" s="13">
        <v>1.75</v>
      </c>
      <c r="F377" s="40" t="s">
        <v>47</v>
      </c>
      <c r="G377" s="10"/>
      <c r="H377" s="10"/>
      <c r="I377" s="10"/>
    </row>
    <row r="378" spans="1:9" ht="16" thickBot="1" x14ac:dyDescent="0.25">
      <c r="A378" s="26" t="s">
        <v>69</v>
      </c>
      <c r="B378" s="37" t="s">
        <v>31</v>
      </c>
      <c r="C378" s="70">
        <f>C376*E377</f>
        <v>21.875</v>
      </c>
      <c r="D378" s="69">
        <f>D376*E377</f>
        <v>11.025</v>
      </c>
      <c r="E378" s="69">
        <f>E376*E377</f>
        <v>3.6750000000000003</v>
      </c>
      <c r="F378" s="82"/>
      <c r="G378" s="10"/>
      <c r="H378" s="10"/>
      <c r="I378" s="10"/>
    </row>
    <row r="379" spans="1:9" ht="16" thickBot="1" x14ac:dyDescent="0.25">
      <c r="B379" s="14">
        <f>B369</f>
        <v>196</v>
      </c>
      <c r="C379" s="45">
        <f>C378*C374</f>
        <v>1093.75</v>
      </c>
      <c r="D379" s="14">
        <f>D378*D374</f>
        <v>1433.25</v>
      </c>
      <c r="E379" s="45">
        <f>E378*E374</f>
        <v>735</v>
      </c>
      <c r="F379" s="15">
        <f>SUM(B379:E379)</f>
        <v>3458</v>
      </c>
    </row>
    <row r="380" spans="1:9" ht="16" x14ac:dyDescent="0.2">
      <c r="B380" s="39" t="s">
        <v>31</v>
      </c>
      <c r="G380" s="2"/>
    </row>
    <row r="382" spans="1:9" x14ac:dyDescent="0.2">
      <c r="B382" s="293" t="s">
        <v>35</v>
      </c>
      <c r="C382" s="270"/>
      <c r="D382" s="270"/>
      <c r="E382" s="270"/>
      <c r="F382" s="270"/>
      <c r="G382" s="270"/>
      <c r="H382" s="270"/>
      <c r="I382" s="270"/>
    </row>
    <row r="383" spans="1:9" ht="16" x14ac:dyDescent="0.2">
      <c r="B383" s="39" t="s">
        <v>31</v>
      </c>
      <c r="G383" s="2"/>
    </row>
    <row r="384" spans="1:9" x14ac:dyDescent="0.2">
      <c r="B384" s="4"/>
      <c r="C384" s="4"/>
      <c r="D384" s="4"/>
      <c r="E384" s="4"/>
      <c r="F384" s="4"/>
      <c r="G384" s="4"/>
      <c r="H384" s="4"/>
      <c r="I384" s="4"/>
    </row>
    <row r="385" spans="1:7" ht="17" thickBot="1" x14ac:dyDescent="0.25">
      <c r="B385" s="294" t="s">
        <v>70</v>
      </c>
      <c r="C385" s="295"/>
      <c r="D385" s="295"/>
      <c r="E385" s="295"/>
      <c r="F385" s="295"/>
      <c r="G385" s="2"/>
    </row>
    <row r="386" spans="1:7" x14ac:dyDescent="0.2">
      <c r="B386" s="32" t="s">
        <v>39</v>
      </c>
      <c r="C386" s="285" t="s">
        <v>44</v>
      </c>
      <c r="D386" s="286"/>
      <c r="E386" s="286"/>
      <c r="F386" s="287"/>
    </row>
    <row r="387" spans="1:7" x14ac:dyDescent="0.2">
      <c r="B387" s="33" t="s">
        <v>40</v>
      </c>
      <c r="C387" s="41" t="s">
        <v>66</v>
      </c>
      <c r="D387" s="40" t="s">
        <v>67</v>
      </c>
      <c r="E387" s="41" t="s">
        <v>71</v>
      </c>
      <c r="F387" s="47" t="s">
        <v>29</v>
      </c>
    </row>
    <row r="388" spans="1:7" x14ac:dyDescent="0.2">
      <c r="A388" s="26" t="s">
        <v>68</v>
      </c>
      <c r="B388" s="33">
        <v>33</v>
      </c>
      <c r="C388" s="42">
        <v>50</v>
      </c>
      <c r="D388" s="40">
        <v>110</v>
      </c>
      <c r="E388" s="42">
        <v>210</v>
      </c>
      <c r="F388" s="47"/>
    </row>
    <row r="389" spans="1:7" ht="16" thickBot="1" x14ac:dyDescent="0.25">
      <c r="A389" s="26" t="s">
        <v>69</v>
      </c>
      <c r="B389" s="84">
        <v>0.45</v>
      </c>
      <c r="C389" s="9">
        <v>2.6</v>
      </c>
      <c r="D389" s="69">
        <v>1.3</v>
      </c>
      <c r="E389" s="69">
        <v>0.43</v>
      </c>
      <c r="F389" s="83"/>
    </row>
    <row r="390" spans="1:7" ht="16" thickBot="1" x14ac:dyDescent="0.25">
      <c r="B390" s="6">
        <f>B389*B388</f>
        <v>14.85</v>
      </c>
      <c r="C390" s="43">
        <f>C389*C388</f>
        <v>130</v>
      </c>
      <c r="D390" s="7">
        <f>D389*D388</f>
        <v>143</v>
      </c>
      <c r="E390" s="46">
        <f>E389*E388</f>
        <v>90.3</v>
      </c>
      <c r="F390" s="5">
        <f>SUM(B390:E390)</f>
        <v>378.15000000000003</v>
      </c>
    </row>
    <row r="391" spans="1:7" ht="16" thickBot="1" x14ac:dyDescent="0.25"/>
    <row r="392" spans="1:7" ht="17" x14ac:dyDescent="0.25">
      <c r="B392" s="34" t="s">
        <v>45</v>
      </c>
      <c r="C392" s="285" t="s">
        <v>46</v>
      </c>
      <c r="D392" s="286"/>
      <c r="E392" s="286"/>
      <c r="F392" s="287"/>
      <c r="G392" s="2"/>
    </row>
    <row r="393" spans="1:7" x14ac:dyDescent="0.2">
      <c r="B393" s="33" t="s">
        <v>40</v>
      </c>
      <c r="C393" s="41" t="s">
        <v>41</v>
      </c>
      <c r="D393" s="40" t="s">
        <v>42</v>
      </c>
      <c r="E393" s="41" t="s">
        <v>43</v>
      </c>
      <c r="F393" s="47" t="s">
        <v>29</v>
      </c>
    </row>
    <row r="394" spans="1:7" x14ac:dyDescent="0.2">
      <c r="A394" s="26" t="s">
        <v>68</v>
      </c>
      <c r="B394" s="33">
        <f>B388</f>
        <v>33</v>
      </c>
      <c r="C394" s="42">
        <v>90</v>
      </c>
      <c r="D394" s="40">
        <v>330</v>
      </c>
      <c r="E394" s="42">
        <v>400</v>
      </c>
      <c r="F394" s="47"/>
    </row>
    <row r="395" spans="1:7" ht="16" thickBot="1" x14ac:dyDescent="0.25">
      <c r="A395" s="26" t="s">
        <v>69</v>
      </c>
      <c r="B395" s="63">
        <f>B389</f>
        <v>0.45</v>
      </c>
      <c r="C395" s="9">
        <v>2.6</v>
      </c>
      <c r="D395" s="9">
        <v>2.6</v>
      </c>
      <c r="E395" s="69">
        <v>0.43</v>
      </c>
      <c r="F395" s="83"/>
    </row>
    <row r="396" spans="1:7" ht="16" thickBot="1" x14ac:dyDescent="0.25">
      <c r="B396" s="6">
        <f>B390</f>
        <v>14.85</v>
      </c>
      <c r="C396" s="43">
        <f>C395*C394</f>
        <v>234</v>
      </c>
      <c r="D396" s="7">
        <f>D395*D394</f>
        <v>858</v>
      </c>
      <c r="E396" s="46">
        <f>E395*E394</f>
        <v>172</v>
      </c>
      <c r="F396" s="5">
        <f>SUM(B396:E396)</f>
        <v>1278.8499999999999</v>
      </c>
    </row>
    <row r="397" spans="1:7" x14ac:dyDescent="0.2">
      <c r="B397" s="8"/>
      <c r="C397" s="44"/>
      <c r="D397" s="8"/>
      <c r="E397" s="44"/>
      <c r="F397" s="8"/>
    </row>
    <row r="398" spans="1:7" ht="17" thickBot="1" x14ac:dyDescent="0.25">
      <c r="B398" s="35" t="s">
        <v>53</v>
      </c>
      <c r="E398" s="10" t="s">
        <v>31</v>
      </c>
    </row>
    <row r="399" spans="1:7" x14ac:dyDescent="0.2">
      <c r="B399" s="36" t="s">
        <v>54</v>
      </c>
      <c r="C399" s="285" t="s">
        <v>44</v>
      </c>
      <c r="D399" s="286"/>
      <c r="E399" s="286"/>
      <c r="F399" s="287"/>
    </row>
    <row r="400" spans="1:7" x14ac:dyDescent="0.2">
      <c r="B400" s="33" t="s">
        <v>40</v>
      </c>
      <c r="C400" s="41" t="s">
        <v>41</v>
      </c>
      <c r="D400" s="40" t="s">
        <v>42</v>
      </c>
      <c r="E400" s="41" t="s">
        <v>43</v>
      </c>
      <c r="F400" s="47" t="s">
        <v>29</v>
      </c>
    </row>
    <row r="401" spans="1:6" x14ac:dyDescent="0.2">
      <c r="A401" s="26" t="s">
        <v>68</v>
      </c>
      <c r="B401" s="33">
        <f>B388</f>
        <v>33</v>
      </c>
      <c r="C401" s="42">
        <v>50</v>
      </c>
      <c r="D401" s="40">
        <v>130</v>
      </c>
      <c r="E401" s="42">
        <v>200</v>
      </c>
      <c r="F401" s="47"/>
    </row>
    <row r="402" spans="1:6" ht="16" x14ac:dyDescent="0.2">
      <c r="B402" s="288" t="s">
        <v>75</v>
      </c>
      <c r="C402" s="289"/>
      <c r="D402" s="289"/>
      <c r="E402" s="289"/>
      <c r="F402" s="290"/>
    </row>
    <row r="403" spans="1:6" x14ac:dyDescent="0.2">
      <c r="A403" s="26" t="s">
        <v>69</v>
      </c>
      <c r="B403" s="84">
        <v>0.6</v>
      </c>
      <c r="C403" s="9">
        <v>2.7</v>
      </c>
      <c r="D403" s="9">
        <v>1.4</v>
      </c>
      <c r="E403" s="9">
        <v>0.5</v>
      </c>
      <c r="F403" s="83"/>
    </row>
    <row r="404" spans="1:6" x14ac:dyDescent="0.2">
      <c r="B404" s="291" t="s">
        <v>79</v>
      </c>
      <c r="C404" s="292"/>
      <c r="D404" s="292"/>
      <c r="E404" s="13">
        <v>1.25</v>
      </c>
      <c r="F404" s="40" t="s">
        <v>47</v>
      </c>
    </row>
    <row r="405" spans="1:6" ht="16" thickBot="1" x14ac:dyDescent="0.25">
      <c r="A405" s="26" t="s">
        <v>69</v>
      </c>
      <c r="B405" s="37" t="s">
        <v>31</v>
      </c>
      <c r="C405" s="69">
        <f>C403*E404</f>
        <v>3.375</v>
      </c>
      <c r="D405" s="69">
        <f>D403*1.25</f>
        <v>1.75</v>
      </c>
      <c r="E405" s="69">
        <f>E403*1.25</f>
        <v>0.625</v>
      </c>
      <c r="F405" s="83"/>
    </row>
    <row r="406" spans="1:6" ht="16" thickBot="1" x14ac:dyDescent="0.25">
      <c r="B406" s="14">
        <f>B403*B401</f>
        <v>19.8</v>
      </c>
      <c r="C406" s="45">
        <f>C405*C401</f>
        <v>168.75</v>
      </c>
      <c r="D406" s="14">
        <f>D405*D401</f>
        <v>227.5</v>
      </c>
      <c r="E406" s="45">
        <f>E405*E401</f>
        <v>125</v>
      </c>
      <c r="F406" s="15">
        <f>SUM(B406:E406)</f>
        <v>541.04999999999995</v>
      </c>
    </row>
    <row r="407" spans="1:6" x14ac:dyDescent="0.2">
      <c r="B407" s="8"/>
      <c r="C407" s="44"/>
      <c r="D407" s="8"/>
      <c r="E407" s="44"/>
      <c r="F407" s="8"/>
    </row>
    <row r="408" spans="1:6" ht="17" thickBot="1" x14ac:dyDescent="0.25">
      <c r="B408" s="294" t="s">
        <v>72</v>
      </c>
      <c r="C408" s="295"/>
      <c r="D408" s="295"/>
      <c r="E408" s="295" t="s">
        <v>31</v>
      </c>
      <c r="F408" s="295"/>
    </row>
    <row r="409" spans="1:6" x14ac:dyDescent="0.2">
      <c r="B409" s="36" t="s">
        <v>54</v>
      </c>
      <c r="C409" s="285" t="s">
        <v>44</v>
      </c>
      <c r="D409" s="286"/>
      <c r="E409" s="286"/>
      <c r="F409" s="287"/>
    </row>
    <row r="410" spans="1:6" x14ac:dyDescent="0.2">
      <c r="B410" s="33" t="s">
        <v>40</v>
      </c>
      <c r="C410" s="41" t="s">
        <v>41</v>
      </c>
      <c r="D410" s="40" t="s">
        <v>42</v>
      </c>
      <c r="E410" s="41" t="s">
        <v>43</v>
      </c>
      <c r="F410" s="47" t="s">
        <v>29</v>
      </c>
    </row>
    <row r="411" spans="1:6" x14ac:dyDescent="0.2">
      <c r="A411" s="26" t="s">
        <v>68</v>
      </c>
      <c r="B411" s="33">
        <f>B388</f>
        <v>33</v>
      </c>
      <c r="C411" s="42">
        <v>40</v>
      </c>
      <c r="D411" s="40">
        <v>130</v>
      </c>
      <c r="E411" s="42">
        <v>200</v>
      </c>
      <c r="F411" s="47"/>
    </row>
    <row r="412" spans="1:6" ht="16" x14ac:dyDescent="0.2">
      <c r="B412" s="288" t="s">
        <v>76</v>
      </c>
      <c r="C412" s="289"/>
      <c r="D412" s="289"/>
      <c r="E412" s="289"/>
      <c r="F412" s="290"/>
    </row>
    <row r="413" spans="1:6" x14ac:dyDescent="0.2">
      <c r="A413" s="26" t="s">
        <v>69</v>
      </c>
      <c r="B413" s="63">
        <f>B403</f>
        <v>0.6</v>
      </c>
      <c r="C413" s="9">
        <v>3</v>
      </c>
      <c r="D413" s="9">
        <v>1.5</v>
      </c>
      <c r="E413" s="9">
        <v>0.5</v>
      </c>
      <c r="F413" s="83"/>
    </row>
    <row r="414" spans="1:6" x14ac:dyDescent="0.2">
      <c r="A414" s="10"/>
      <c r="B414" s="291" t="s">
        <v>88</v>
      </c>
      <c r="C414" s="292"/>
      <c r="D414" s="292"/>
      <c r="E414" s="13">
        <v>1.5</v>
      </c>
      <c r="F414" s="40" t="s">
        <v>47</v>
      </c>
    </row>
    <row r="415" spans="1:6" ht="16" thickBot="1" x14ac:dyDescent="0.25">
      <c r="A415" s="26" t="s">
        <v>69</v>
      </c>
      <c r="B415" s="37" t="s">
        <v>31</v>
      </c>
      <c r="C415" s="70">
        <f>C413*E414</f>
        <v>4.5</v>
      </c>
      <c r="D415" s="69">
        <f>D413*E414</f>
        <v>2.25</v>
      </c>
      <c r="E415" s="71">
        <f>E413*E414</f>
        <v>0.75</v>
      </c>
      <c r="F415" s="82"/>
    </row>
    <row r="416" spans="1:6" ht="16" thickBot="1" x14ac:dyDescent="0.25">
      <c r="A416" s="10"/>
      <c r="B416" s="14">
        <f>B406</f>
        <v>19.8</v>
      </c>
      <c r="C416" s="45">
        <f>C415*C411</f>
        <v>180</v>
      </c>
      <c r="D416" s="14">
        <f>D415*D411</f>
        <v>292.5</v>
      </c>
      <c r="E416" s="45">
        <f>E415*E411</f>
        <v>150</v>
      </c>
      <c r="F416" s="15">
        <f>SUM(B416:E416)</f>
        <v>642.29999999999995</v>
      </c>
    </row>
    <row r="418" spans="1:9" ht="17" thickBot="1" x14ac:dyDescent="0.25">
      <c r="B418" s="38" t="s">
        <v>77</v>
      </c>
    </row>
    <row r="419" spans="1:9" x14ac:dyDescent="0.2">
      <c r="B419" s="36" t="s">
        <v>54</v>
      </c>
      <c r="C419" s="285" t="s">
        <v>44</v>
      </c>
      <c r="D419" s="286"/>
      <c r="E419" s="286"/>
      <c r="F419" s="287"/>
    </row>
    <row r="420" spans="1:9" x14ac:dyDescent="0.2">
      <c r="B420" s="33" t="s">
        <v>40</v>
      </c>
      <c r="C420" s="41" t="s">
        <v>41</v>
      </c>
      <c r="D420" s="40" t="s">
        <v>42</v>
      </c>
      <c r="E420" s="41" t="s">
        <v>43</v>
      </c>
      <c r="F420" s="47" t="s">
        <v>29</v>
      </c>
    </row>
    <row r="421" spans="1:9" x14ac:dyDescent="0.2">
      <c r="A421" s="26" t="s">
        <v>68</v>
      </c>
      <c r="B421" s="33">
        <f>B388</f>
        <v>33</v>
      </c>
      <c r="C421" s="42">
        <v>50</v>
      </c>
      <c r="D421" s="40">
        <v>130</v>
      </c>
      <c r="E421" s="42">
        <v>200</v>
      </c>
      <c r="F421" s="47"/>
    </row>
    <row r="422" spans="1:9" ht="16" x14ac:dyDescent="0.2">
      <c r="B422" s="288" t="s">
        <v>78</v>
      </c>
      <c r="C422" s="289"/>
      <c r="D422" s="289"/>
      <c r="E422" s="289"/>
      <c r="F422" s="290"/>
    </row>
    <row r="423" spans="1:9" x14ac:dyDescent="0.2">
      <c r="A423" s="26" t="s">
        <v>69</v>
      </c>
      <c r="B423" s="65">
        <f>B413</f>
        <v>0.6</v>
      </c>
      <c r="C423" s="9">
        <v>5.7</v>
      </c>
      <c r="D423" s="9">
        <v>2.9</v>
      </c>
      <c r="E423" s="9">
        <v>1</v>
      </c>
      <c r="F423" s="81"/>
      <c r="G423" s="10"/>
      <c r="H423" s="10"/>
      <c r="I423" s="10"/>
    </row>
    <row r="424" spans="1:9" x14ac:dyDescent="0.2">
      <c r="B424" s="291" t="s">
        <v>89</v>
      </c>
      <c r="C424" s="292"/>
      <c r="D424" s="292"/>
      <c r="E424" s="13">
        <v>1.75</v>
      </c>
      <c r="F424" s="40" t="s">
        <v>47</v>
      </c>
      <c r="G424" s="10"/>
      <c r="H424" s="10"/>
      <c r="I424" s="10"/>
    </row>
    <row r="425" spans="1:9" ht="16" thickBot="1" x14ac:dyDescent="0.25">
      <c r="A425" s="26" t="s">
        <v>69</v>
      </c>
      <c r="B425" s="37" t="s">
        <v>31</v>
      </c>
      <c r="C425" s="70">
        <f>C423*E424</f>
        <v>9.9749999999999996</v>
      </c>
      <c r="D425" s="69">
        <f>D423*E424</f>
        <v>5.0750000000000002</v>
      </c>
      <c r="E425" s="69">
        <f>E423*E424</f>
        <v>1.75</v>
      </c>
      <c r="F425" s="82"/>
      <c r="G425" s="10"/>
      <c r="H425" s="10"/>
      <c r="I425" s="10"/>
    </row>
    <row r="426" spans="1:9" ht="16" thickBot="1" x14ac:dyDescent="0.25">
      <c r="B426" s="14">
        <f>B416</f>
        <v>19.8</v>
      </c>
      <c r="C426" s="45">
        <f>C425*C421</f>
        <v>498.75</v>
      </c>
      <c r="D426" s="14">
        <f>D425*D421</f>
        <v>659.75</v>
      </c>
      <c r="E426" s="45">
        <f>E425*E421</f>
        <v>350</v>
      </c>
      <c r="F426" s="15">
        <f>SUM(B426:E426)</f>
        <v>1528.3</v>
      </c>
    </row>
    <row r="427" spans="1:9" ht="16" x14ac:dyDescent="0.2">
      <c r="B427" s="39" t="s">
        <v>31</v>
      </c>
      <c r="G427" s="2"/>
    </row>
    <row r="428" spans="1:9" ht="16" x14ac:dyDescent="0.2">
      <c r="B428" s="39" t="s">
        <v>31</v>
      </c>
      <c r="G428" s="2"/>
    </row>
    <row r="431" spans="1:9" x14ac:dyDescent="0.2">
      <c r="B431" s="293" t="s">
        <v>32</v>
      </c>
      <c r="C431" s="270"/>
      <c r="D431" s="270"/>
      <c r="E431" s="270"/>
      <c r="F431" s="270"/>
      <c r="G431" s="270"/>
      <c r="H431" s="270"/>
      <c r="I431" s="270"/>
    </row>
    <row r="432" spans="1:9" ht="16" x14ac:dyDescent="0.2">
      <c r="B432" s="39" t="s">
        <v>31</v>
      </c>
      <c r="G432" s="2"/>
    </row>
    <row r="433" spans="1:9" x14ac:dyDescent="0.2">
      <c r="B433" s="4"/>
      <c r="C433" s="4"/>
      <c r="D433" s="4"/>
      <c r="E433" s="4"/>
      <c r="F433" s="4"/>
      <c r="G433" s="4"/>
      <c r="H433" s="4"/>
      <c r="I433" s="4"/>
    </row>
    <row r="434" spans="1:9" ht="17" thickBot="1" x14ac:dyDescent="0.25">
      <c r="B434" s="294" t="s">
        <v>70</v>
      </c>
      <c r="C434" s="295"/>
      <c r="D434" s="295"/>
      <c r="E434" s="295"/>
      <c r="F434" s="295"/>
      <c r="G434" s="2"/>
    </row>
    <row r="435" spans="1:9" x14ac:dyDescent="0.2">
      <c r="B435" s="32" t="s">
        <v>39</v>
      </c>
      <c r="C435" s="285" t="s">
        <v>44</v>
      </c>
      <c r="D435" s="286"/>
      <c r="E435" s="286"/>
      <c r="F435" s="287"/>
    </row>
    <row r="436" spans="1:9" ht="15" customHeight="1" x14ac:dyDescent="0.2">
      <c r="B436" s="33" t="s">
        <v>40</v>
      </c>
      <c r="C436" s="41" t="s">
        <v>66</v>
      </c>
      <c r="D436" s="40" t="s">
        <v>67</v>
      </c>
      <c r="E436" s="41" t="s">
        <v>71</v>
      </c>
      <c r="F436" s="47" t="s">
        <v>29</v>
      </c>
    </row>
    <row r="437" spans="1:9" x14ac:dyDescent="0.2">
      <c r="A437" s="26" t="s">
        <v>68</v>
      </c>
      <c r="B437" s="33">
        <v>70</v>
      </c>
      <c r="C437" s="42">
        <v>50</v>
      </c>
      <c r="D437" s="40">
        <v>110</v>
      </c>
      <c r="E437" s="42">
        <v>210</v>
      </c>
      <c r="F437" s="47"/>
    </row>
    <row r="438" spans="1:9" ht="16" thickBot="1" x14ac:dyDescent="0.25">
      <c r="A438" s="26" t="s">
        <v>69</v>
      </c>
      <c r="B438" s="84">
        <v>1.6</v>
      </c>
      <c r="C438" s="9">
        <v>3.3</v>
      </c>
      <c r="D438" s="69">
        <v>1.65</v>
      </c>
      <c r="E438" s="69">
        <v>0.55000000000000004</v>
      </c>
      <c r="F438" s="83"/>
    </row>
    <row r="439" spans="1:9" ht="16" thickBot="1" x14ac:dyDescent="0.25">
      <c r="B439" s="6">
        <f>B438*B437</f>
        <v>112</v>
      </c>
      <c r="C439" s="43">
        <f>C438*C437</f>
        <v>165</v>
      </c>
      <c r="D439" s="7">
        <f>D438*D437</f>
        <v>181.5</v>
      </c>
      <c r="E439" s="46">
        <f>E438*E437</f>
        <v>115.50000000000001</v>
      </c>
      <c r="F439" s="5">
        <f>SUM(B439:E439)</f>
        <v>574</v>
      </c>
    </row>
    <row r="440" spans="1:9" ht="16" thickBot="1" x14ac:dyDescent="0.25"/>
    <row r="441" spans="1:9" ht="17" x14ac:dyDescent="0.25">
      <c r="B441" s="34" t="s">
        <v>45</v>
      </c>
      <c r="C441" s="285" t="s">
        <v>46</v>
      </c>
      <c r="D441" s="286"/>
      <c r="E441" s="286"/>
      <c r="F441" s="287"/>
      <c r="G441" s="2"/>
    </row>
    <row r="442" spans="1:9" x14ac:dyDescent="0.2">
      <c r="B442" s="33" t="s">
        <v>40</v>
      </c>
      <c r="C442" s="41" t="s">
        <v>41</v>
      </c>
      <c r="D442" s="40" t="s">
        <v>42</v>
      </c>
      <c r="E442" s="41" t="s">
        <v>43</v>
      </c>
      <c r="F442" s="47" t="s">
        <v>29</v>
      </c>
    </row>
    <row r="443" spans="1:9" x14ac:dyDescent="0.2">
      <c r="A443" s="26" t="s">
        <v>68</v>
      </c>
      <c r="B443" s="33">
        <f>B437</f>
        <v>70</v>
      </c>
      <c r="C443" s="42">
        <v>90</v>
      </c>
      <c r="D443" s="40">
        <v>330</v>
      </c>
      <c r="E443" s="42">
        <v>400</v>
      </c>
      <c r="F443" s="47"/>
    </row>
    <row r="444" spans="1:9" ht="16" thickBot="1" x14ac:dyDescent="0.25">
      <c r="A444" s="26" t="s">
        <v>69</v>
      </c>
      <c r="B444" s="63">
        <f>B438</f>
        <v>1.6</v>
      </c>
      <c r="C444" s="9">
        <v>3.3</v>
      </c>
      <c r="D444" s="9">
        <v>3.3</v>
      </c>
      <c r="E444" s="69">
        <v>0.55000000000000004</v>
      </c>
      <c r="F444" s="83"/>
    </row>
    <row r="445" spans="1:9" ht="16" thickBot="1" x14ac:dyDescent="0.25">
      <c r="B445" s="6">
        <f>B439</f>
        <v>112</v>
      </c>
      <c r="C445" s="43">
        <f>C444*C443</f>
        <v>297</v>
      </c>
      <c r="D445" s="7">
        <f>D444*D443</f>
        <v>1089</v>
      </c>
      <c r="E445" s="46">
        <f>E444*E443</f>
        <v>220.00000000000003</v>
      </c>
      <c r="F445" s="5">
        <f>SUM(B445:E445)</f>
        <v>1718</v>
      </c>
    </row>
    <row r="446" spans="1:9" x14ac:dyDescent="0.2">
      <c r="B446" s="8"/>
      <c r="C446" s="44"/>
      <c r="D446" s="8"/>
      <c r="E446" s="44"/>
      <c r="F446" s="8"/>
    </row>
    <row r="447" spans="1:9" ht="17" thickBot="1" x14ac:dyDescent="0.25">
      <c r="B447" s="35" t="s">
        <v>53</v>
      </c>
      <c r="E447" s="10" t="s">
        <v>31</v>
      </c>
    </row>
    <row r="448" spans="1:9" x14ac:dyDescent="0.2">
      <c r="B448" s="36" t="s">
        <v>54</v>
      </c>
      <c r="C448" s="285" t="s">
        <v>44</v>
      </c>
      <c r="D448" s="286"/>
      <c r="E448" s="286"/>
      <c r="F448" s="287"/>
    </row>
    <row r="449" spans="1:6" x14ac:dyDescent="0.2">
      <c r="B449" s="33" t="s">
        <v>40</v>
      </c>
      <c r="C449" s="41" t="s">
        <v>41</v>
      </c>
      <c r="D449" s="40" t="s">
        <v>42</v>
      </c>
      <c r="E449" s="41" t="s">
        <v>43</v>
      </c>
      <c r="F449" s="47" t="s">
        <v>29</v>
      </c>
    </row>
    <row r="450" spans="1:6" x14ac:dyDescent="0.2">
      <c r="A450" s="26" t="s">
        <v>68</v>
      </c>
      <c r="B450" s="33">
        <f>B437</f>
        <v>70</v>
      </c>
      <c r="C450" s="42">
        <v>50</v>
      </c>
      <c r="D450" s="40">
        <v>130</v>
      </c>
      <c r="E450" s="42">
        <v>200</v>
      </c>
      <c r="F450" s="47"/>
    </row>
    <row r="451" spans="1:6" ht="16" x14ac:dyDescent="0.2">
      <c r="B451" s="288" t="s">
        <v>75</v>
      </c>
      <c r="C451" s="289"/>
      <c r="D451" s="289"/>
      <c r="E451" s="289"/>
      <c r="F451" s="290"/>
    </row>
    <row r="452" spans="1:6" x14ac:dyDescent="0.2">
      <c r="A452" s="26" t="s">
        <v>69</v>
      </c>
      <c r="B452" s="84">
        <v>2.2000000000000002</v>
      </c>
      <c r="C452" s="9">
        <v>3.4</v>
      </c>
      <c r="D452" s="9">
        <v>1.7</v>
      </c>
      <c r="E452" s="9">
        <v>0.6</v>
      </c>
      <c r="F452" s="83"/>
    </row>
    <row r="453" spans="1:6" x14ac:dyDescent="0.2">
      <c r="B453" s="291" t="s">
        <v>79</v>
      </c>
      <c r="C453" s="292"/>
      <c r="D453" s="292"/>
      <c r="E453" s="13">
        <v>1.25</v>
      </c>
      <c r="F453" s="40" t="s">
        <v>47</v>
      </c>
    </row>
    <row r="454" spans="1:6" ht="16" thickBot="1" x14ac:dyDescent="0.25">
      <c r="A454" s="26" t="s">
        <v>69</v>
      </c>
      <c r="B454" s="37" t="s">
        <v>31</v>
      </c>
      <c r="C454" s="69">
        <f>C452*E453</f>
        <v>4.25</v>
      </c>
      <c r="D454" s="69">
        <f>D452*1.25</f>
        <v>2.125</v>
      </c>
      <c r="E454" s="69">
        <f>E452*1.25</f>
        <v>0.75</v>
      </c>
      <c r="F454" s="83"/>
    </row>
    <row r="455" spans="1:6" ht="16" thickBot="1" x14ac:dyDescent="0.25">
      <c r="B455" s="14">
        <f>B452*B450</f>
        <v>154</v>
      </c>
      <c r="C455" s="45">
        <f>C454*C450</f>
        <v>212.5</v>
      </c>
      <c r="D455" s="14">
        <f>D454*D450</f>
        <v>276.25</v>
      </c>
      <c r="E455" s="45">
        <f>E454*E450</f>
        <v>150</v>
      </c>
      <c r="F455" s="15">
        <f>SUM(B455:E455)</f>
        <v>792.75</v>
      </c>
    </row>
    <row r="456" spans="1:6" x14ac:dyDescent="0.2">
      <c r="B456" s="8"/>
      <c r="C456" s="44"/>
      <c r="D456" s="8"/>
      <c r="E456" s="44"/>
      <c r="F456" s="8"/>
    </row>
    <row r="457" spans="1:6" ht="17" thickBot="1" x14ac:dyDescent="0.25">
      <c r="B457" s="294" t="s">
        <v>72</v>
      </c>
      <c r="C457" s="295"/>
      <c r="D457" s="295"/>
      <c r="E457" s="295" t="s">
        <v>31</v>
      </c>
      <c r="F457" s="295"/>
    </row>
    <row r="458" spans="1:6" x14ac:dyDescent="0.2">
      <c r="B458" s="36" t="s">
        <v>54</v>
      </c>
      <c r="C458" s="285" t="s">
        <v>44</v>
      </c>
      <c r="D458" s="286"/>
      <c r="E458" s="286"/>
      <c r="F458" s="287"/>
    </row>
    <row r="459" spans="1:6" x14ac:dyDescent="0.2">
      <c r="B459" s="33" t="s">
        <v>40</v>
      </c>
      <c r="C459" s="41" t="s">
        <v>41</v>
      </c>
      <c r="D459" s="40" t="s">
        <v>42</v>
      </c>
      <c r="E459" s="41" t="s">
        <v>43</v>
      </c>
      <c r="F459" s="47" t="s">
        <v>29</v>
      </c>
    </row>
    <row r="460" spans="1:6" x14ac:dyDescent="0.2">
      <c r="A460" s="26" t="s">
        <v>68</v>
      </c>
      <c r="B460" s="33">
        <f>B437</f>
        <v>70</v>
      </c>
      <c r="C460" s="42">
        <v>40</v>
      </c>
      <c r="D460" s="40">
        <v>130</v>
      </c>
      <c r="E460" s="42">
        <v>200</v>
      </c>
      <c r="F460" s="47"/>
    </row>
    <row r="461" spans="1:6" ht="16" x14ac:dyDescent="0.2">
      <c r="B461" s="288" t="s">
        <v>76</v>
      </c>
      <c r="C461" s="289"/>
      <c r="D461" s="289"/>
      <c r="E461" s="289"/>
      <c r="F461" s="290"/>
    </row>
    <row r="462" spans="1:6" x14ac:dyDescent="0.2">
      <c r="A462" s="26" t="s">
        <v>69</v>
      </c>
      <c r="B462" s="63">
        <f>B452</f>
        <v>2.2000000000000002</v>
      </c>
      <c r="C462" s="9">
        <v>6.7</v>
      </c>
      <c r="D462" s="9">
        <v>3.3</v>
      </c>
      <c r="E462" s="9">
        <v>1.1000000000000001</v>
      </c>
      <c r="F462" s="83"/>
    </row>
    <row r="463" spans="1:6" x14ac:dyDescent="0.2">
      <c r="A463" s="10"/>
      <c r="B463" s="291" t="s">
        <v>88</v>
      </c>
      <c r="C463" s="292"/>
      <c r="D463" s="292"/>
      <c r="E463" s="13">
        <v>1.5</v>
      </c>
      <c r="F463" s="40" t="s">
        <v>47</v>
      </c>
    </row>
    <row r="464" spans="1:6" ht="16" thickBot="1" x14ac:dyDescent="0.25">
      <c r="A464" s="26" t="s">
        <v>69</v>
      </c>
      <c r="B464" s="37" t="s">
        <v>31</v>
      </c>
      <c r="C464" s="70">
        <f>C462*E463</f>
        <v>10.050000000000001</v>
      </c>
      <c r="D464" s="69">
        <f>D462*E463</f>
        <v>4.9499999999999993</v>
      </c>
      <c r="E464" s="71">
        <f>E462*E463</f>
        <v>1.6500000000000001</v>
      </c>
      <c r="F464" s="82"/>
    </row>
    <row r="465" spans="1:9" ht="16" thickBot="1" x14ac:dyDescent="0.25">
      <c r="A465" s="10"/>
      <c r="B465" s="14">
        <f>B455</f>
        <v>154</v>
      </c>
      <c r="C465" s="45">
        <f>C464*C460</f>
        <v>402</v>
      </c>
      <c r="D465" s="14">
        <f>D464*D460</f>
        <v>643.49999999999989</v>
      </c>
      <c r="E465" s="45">
        <f>E464*E460</f>
        <v>330</v>
      </c>
      <c r="F465" s="15">
        <f>SUM(B465:E465)</f>
        <v>1529.5</v>
      </c>
    </row>
    <row r="467" spans="1:9" ht="17" thickBot="1" x14ac:dyDescent="0.25">
      <c r="B467" s="38" t="s">
        <v>77</v>
      </c>
    </row>
    <row r="468" spans="1:9" x14ac:dyDescent="0.2">
      <c r="B468" s="36" t="s">
        <v>54</v>
      </c>
      <c r="C468" s="285" t="s">
        <v>44</v>
      </c>
      <c r="D468" s="286"/>
      <c r="E468" s="286"/>
      <c r="F468" s="287"/>
    </row>
    <row r="469" spans="1:9" x14ac:dyDescent="0.2">
      <c r="B469" s="33" t="s">
        <v>40</v>
      </c>
      <c r="C469" s="41" t="s">
        <v>41</v>
      </c>
      <c r="D469" s="40" t="s">
        <v>42</v>
      </c>
      <c r="E469" s="41" t="s">
        <v>43</v>
      </c>
      <c r="F469" s="47" t="s">
        <v>29</v>
      </c>
    </row>
    <row r="470" spans="1:9" x14ac:dyDescent="0.2">
      <c r="A470" s="26" t="s">
        <v>68</v>
      </c>
      <c r="B470" s="33">
        <f>B437</f>
        <v>70</v>
      </c>
      <c r="C470" s="42">
        <v>50</v>
      </c>
      <c r="D470" s="40">
        <v>130</v>
      </c>
      <c r="E470" s="42">
        <v>200</v>
      </c>
      <c r="F470" s="47"/>
    </row>
    <row r="471" spans="1:9" ht="16" x14ac:dyDescent="0.2">
      <c r="B471" s="288" t="s">
        <v>78</v>
      </c>
      <c r="C471" s="289"/>
      <c r="D471" s="289"/>
      <c r="E471" s="289"/>
      <c r="F471" s="290"/>
    </row>
    <row r="472" spans="1:9" x14ac:dyDescent="0.2">
      <c r="A472" s="26" t="s">
        <v>69</v>
      </c>
      <c r="B472" s="65">
        <f>B462</f>
        <v>2.2000000000000002</v>
      </c>
      <c r="C472" s="9">
        <v>13.3</v>
      </c>
      <c r="D472" s="9">
        <v>6.7</v>
      </c>
      <c r="E472" s="9">
        <v>2.2000000000000002</v>
      </c>
      <c r="F472" s="81"/>
      <c r="G472" s="10"/>
      <c r="H472" s="10"/>
      <c r="I472" s="10"/>
    </row>
    <row r="473" spans="1:9" x14ac:dyDescent="0.2">
      <c r="B473" s="291" t="s">
        <v>89</v>
      </c>
      <c r="C473" s="292"/>
      <c r="D473" s="292"/>
      <c r="E473" s="13">
        <v>1.75</v>
      </c>
      <c r="F473" s="40" t="s">
        <v>47</v>
      </c>
      <c r="G473" s="10"/>
      <c r="H473" s="10"/>
      <c r="I473" s="10"/>
    </row>
    <row r="474" spans="1:9" ht="16" thickBot="1" x14ac:dyDescent="0.25">
      <c r="A474" s="26" t="s">
        <v>69</v>
      </c>
      <c r="B474" s="37" t="s">
        <v>31</v>
      </c>
      <c r="C474" s="70">
        <f>C472*E473</f>
        <v>23.275000000000002</v>
      </c>
      <c r="D474" s="69">
        <f>D472*E473</f>
        <v>11.725</v>
      </c>
      <c r="E474" s="69">
        <f>E472*E473</f>
        <v>3.8500000000000005</v>
      </c>
      <c r="F474" s="82"/>
      <c r="G474" s="10"/>
      <c r="H474" s="10"/>
      <c r="I474" s="10"/>
    </row>
    <row r="475" spans="1:9" ht="16" thickBot="1" x14ac:dyDescent="0.25">
      <c r="B475" s="14">
        <f>B465</f>
        <v>154</v>
      </c>
      <c r="C475" s="45">
        <f>C474*C470</f>
        <v>1163.75</v>
      </c>
      <c r="D475" s="14">
        <f>D474*D470</f>
        <v>1524.25</v>
      </c>
      <c r="E475" s="45">
        <f>E474*E470</f>
        <v>770.00000000000011</v>
      </c>
      <c r="F475" s="15">
        <f>SUM(B475:E475)</f>
        <v>3612</v>
      </c>
    </row>
    <row r="476" spans="1:9" ht="16" x14ac:dyDescent="0.2">
      <c r="B476" s="39" t="s">
        <v>31</v>
      </c>
      <c r="G476" s="2"/>
    </row>
    <row r="477" spans="1:9" ht="16" x14ac:dyDescent="0.2">
      <c r="B477" s="39" t="s">
        <v>31</v>
      </c>
      <c r="G477" s="2"/>
    </row>
    <row r="478" spans="1:9" ht="16" x14ac:dyDescent="0.2">
      <c r="B478" s="39" t="s">
        <v>31</v>
      </c>
      <c r="G478" s="2"/>
    </row>
    <row r="482" spans="1:9" x14ac:dyDescent="0.2">
      <c r="B482" s="293" t="s">
        <v>51</v>
      </c>
      <c r="C482" s="293"/>
      <c r="D482" s="293"/>
      <c r="E482" s="293"/>
      <c r="F482" s="293"/>
      <c r="G482" s="293"/>
      <c r="H482" s="293"/>
      <c r="I482" s="293"/>
    </row>
    <row r="483" spans="1:9" ht="16" x14ac:dyDescent="0.2">
      <c r="B483" s="39" t="s">
        <v>31</v>
      </c>
      <c r="G483" s="2"/>
    </row>
    <row r="484" spans="1:9" x14ac:dyDescent="0.2">
      <c r="B484" s="4"/>
      <c r="C484" s="4"/>
      <c r="D484" s="4"/>
      <c r="E484" s="4"/>
      <c r="F484" s="4"/>
      <c r="G484" s="4"/>
      <c r="H484" s="4"/>
      <c r="I484" s="4"/>
    </row>
    <row r="485" spans="1:9" ht="17" thickBot="1" x14ac:dyDescent="0.25">
      <c r="B485" s="294" t="s">
        <v>70</v>
      </c>
      <c r="C485" s="295"/>
      <c r="D485" s="295"/>
      <c r="E485" s="295"/>
      <c r="F485" s="295"/>
      <c r="G485" s="2"/>
    </row>
    <row r="486" spans="1:9" x14ac:dyDescent="0.2">
      <c r="B486" s="32" t="s">
        <v>39</v>
      </c>
      <c r="C486" s="285" t="s">
        <v>44</v>
      </c>
      <c r="D486" s="286"/>
      <c r="E486" s="286"/>
      <c r="F486" s="287"/>
    </row>
    <row r="487" spans="1:9" x14ac:dyDescent="0.2">
      <c r="B487" s="33" t="s">
        <v>40</v>
      </c>
      <c r="C487" s="41" t="s">
        <v>66</v>
      </c>
      <c r="D487" s="40" t="s">
        <v>67</v>
      </c>
      <c r="E487" s="41" t="s">
        <v>71</v>
      </c>
      <c r="F487" s="47" t="s">
        <v>29</v>
      </c>
    </row>
    <row r="488" spans="1:9" x14ac:dyDescent="0.2">
      <c r="A488" s="26" t="s">
        <v>68</v>
      </c>
      <c r="B488" s="33">
        <v>54.95</v>
      </c>
      <c r="C488" s="42">
        <v>50</v>
      </c>
      <c r="D488" s="40">
        <v>110</v>
      </c>
      <c r="E488" s="42">
        <v>210</v>
      </c>
      <c r="F488" s="47"/>
    </row>
    <row r="489" spans="1:9" ht="16" thickBot="1" x14ac:dyDescent="0.25">
      <c r="A489" s="26" t="s">
        <v>69</v>
      </c>
      <c r="B489" s="84">
        <v>1.5</v>
      </c>
      <c r="C489" s="9">
        <v>1.1000000000000001</v>
      </c>
      <c r="D489" s="69">
        <v>0.55000000000000004</v>
      </c>
      <c r="E489" s="69">
        <v>0.18</v>
      </c>
      <c r="F489" s="83"/>
    </row>
    <row r="490" spans="1:9" ht="16" thickBot="1" x14ac:dyDescent="0.25">
      <c r="B490" s="6">
        <f>B489*B488</f>
        <v>82.425000000000011</v>
      </c>
      <c r="C490" s="43">
        <f>C489*C488</f>
        <v>55.000000000000007</v>
      </c>
      <c r="D490" s="7">
        <f>D489*D488</f>
        <v>60.500000000000007</v>
      </c>
      <c r="E490" s="46">
        <f>E489*E488</f>
        <v>37.799999999999997</v>
      </c>
      <c r="F490" s="5">
        <f>SUM(B490:E490)</f>
        <v>235.72500000000002</v>
      </c>
    </row>
    <row r="491" spans="1:9" ht="16" thickBot="1" x14ac:dyDescent="0.25"/>
    <row r="492" spans="1:9" ht="17" x14ac:dyDescent="0.25">
      <c r="B492" s="34" t="s">
        <v>45</v>
      </c>
      <c r="C492" s="285" t="s">
        <v>46</v>
      </c>
      <c r="D492" s="286"/>
      <c r="E492" s="286"/>
      <c r="F492" s="287"/>
      <c r="G492" s="2"/>
    </row>
    <row r="493" spans="1:9" x14ac:dyDescent="0.2">
      <c r="B493" s="33" t="s">
        <v>40</v>
      </c>
      <c r="C493" s="41" t="s">
        <v>41</v>
      </c>
      <c r="D493" s="40" t="s">
        <v>42</v>
      </c>
      <c r="E493" s="41" t="s">
        <v>43</v>
      </c>
      <c r="F493" s="47" t="s">
        <v>29</v>
      </c>
    </row>
    <row r="494" spans="1:9" x14ac:dyDescent="0.2">
      <c r="A494" s="26" t="s">
        <v>68</v>
      </c>
      <c r="B494" s="33">
        <f>B488</f>
        <v>54.95</v>
      </c>
      <c r="C494" s="42">
        <v>90</v>
      </c>
      <c r="D494" s="40">
        <v>330</v>
      </c>
      <c r="E494" s="42">
        <v>400</v>
      </c>
      <c r="F494" s="47"/>
    </row>
    <row r="495" spans="1:9" ht="16" thickBot="1" x14ac:dyDescent="0.25">
      <c r="A495" s="26" t="s">
        <v>69</v>
      </c>
      <c r="B495" s="63">
        <f>B489</f>
        <v>1.5</v>
      </c>
      <c r="C495" s="9">
        <v>1.1000000000000001</v>
      </c>
      <c r="D495" s="9">
        <v>1.1000000000000001</v>
      </c>
      <c r="E495" s="69">
        <v>0.2</v>
      </c>
      <c r="F495" s="83"/>
    </row>
    <row r="496" spans="1:9" ht="16" thickBot="1" x14ac:dyDescent="0.25">
      <c r="B496" s="6">
        <f>B490</f>
        <v>82.425000000000011</v>
      </c>
      <c r="C496" s="43">
        <f>C495*C494</f>
        <v>99.000000000000014</v>
      </c>
      <c r="D496" s="7">
        <f>D495*D494</f>
        <v>363.00000000000006</v>
      </c>
      <c r="E496" s="46">
        <f>E495*E494</f>
        <v>80</v>
      </c>
      <c r="F496" s="5">
        <f>SUM(B496:E496)</f>
        <v>624.42500000000007</v>
      </c>
    </row>
    <row r="497" spans="1:6" x14ac:dyDescent="0.2">
      <c r="B497" s="8"/>
      <c r="C497" s="44"/>
      <c r="D497" s="8"/>
      <c r="E497" s="44"/>
      <c r="F497" s="8"/>
    </row>
    <row r="498" spans="1:6" ht="17" thickBot="1" x14ac:dyDescent="0.25">
      <c r="B498" s="35" t="s">
        <v>53</v>
      </c>
      <c r="E498" s="10" t="s">
        <v>31</v>
      </c>
    </row>
    <row r="499" spans="1:6" x14ac:dyDescent="0.2">
      <c r="B499" s="36" t="s">
        <v>54</v>
      </c>
      <c r="C499" s="285" t="s">
        <v>44</v>
      </c>
      <c r="D499" s="286"/>
      <c r="E499" s="286"/>
      <c r="F499" s="287"/>
    </row>
    <row r="500" spans="1:6" x14ac:dyDescent="0.2">
      <c r="B500" s="33" t="s">
        <v>40</v>
      </c>
      <c r="C500" s="41" t="s">
        <v>41</v>
      </c>
      <c r="D500" s="40" t="s">
        <v>42</v>
      </c>
      <c r="E500" s="41" t="s">
        <v>43</v>
      </c>
      <c r="F500" s="47" t="s">
        <v>29</v>
      </c>
    </row>
    <row r="501" spans="1:6" x14ac:dyDescent="0.2">
      <c r="A501" s="26" t="s">
        <v>68</v>
      </c>
      <c r="B501" s="33">
        <f>B488</f>
        <v>54.95</v>
      </c>
      <c r="C501" s="42">
        <v>50</v>
      </c>
      <c r="D501" s="40">
        <v>130</v>
      </c>
      <c r="E501" s="42">
        <v>200</v>
      </c>
      <c r="F501" s="47"/>
    </row>
    <row r="502" spans="1:6" ht="16" x14ac:dyDescent="0.2">
      <c r="B502" s="288" t="s">
        <v>75</v>
      </c>
      <c r="C502" s="289"/>
      <c r="D502" s="289"/>
      <c r="E502" s="289"/>
      <c r="F502" s="290"/>
    </row>
    <row r="503" spans="1:6" x14ac:dyDescent="0.2">
      <c r="A503" s="26" t="s">
        <v>69</v>
      </c>
      <c r="B503" s="84">
        <v>2.1</v>
      </c>
      <c r="C503" s="9">
        <v>0.6</v>
      </c>
      <c r="D503" s="9">
        <v>0.3</v>
      </c>
      <c r="E503" s="9">
        <v>0.1</v>
      </c>
      <c r="F503" s="83"/>
    </row>
    <row r="504" spans="1:6" x14ac:dyDescent="0.2">
      <c r="B504" s="291" t="s">
        <v>79</v>
      </c>
      <c r="C504" s="292"/>
      <c r="D504" s="292"/>
      <c r="E504" s="13">
        <v>1.25</v>
      </c>
      <c r="F504" s="40" t="s">
        <v>47</v>
      </c>
    </row>
    <row r="505" spans="1:6" ht="16" thickBot="1" x14ac:dyDescent="0.25">
      <c r="A505" s="26" t="s">
        <v>69</v>
      </c>
      <c r="B505" s="37" t="s">
        <v>31</v>
      </c>
      <c r="C505" s="69">
        <f>C503*E504</f>
        <v>0.75</v>
      </c>
      <c r="D505" s="69">
        <f>D503*1.25</f>
        <v>0.375</v>
      </c>
      <c r="E505" s="69">
        <f>E503*1.25</f>
        <v>0.125</v>
      </c>
      <c r="F505" s="83"/>
    </row>
    <row r="506" spans="1:6" ht="16" thickBot="1" x14ac:dyDescent="0.25">
      <c r="B506" s="14">
        <f>B503*B501</f>
        <v>115.39500000000001</v>
      </c>
      <c r="C506" s="45">
        <f>C505*C501</f>
        <v>37.5</v>
      </c>
      <c r="D506" s="14">
        <f>D505*D501</f>
        <v>48.75</v>
      </c>
      <c r="E506" s="45">
        <f>E505*E501</f>
        <v>25</v>
      </c>
      <c r="F506" s="15">
        <f>SUM(B506:E506)</f>
        <v>226.64500000000001</v>
      </c>
    </row>
    <row r="507" spans="1:6" x14ac:dyDescent="0.2">
      <c r="B507" s="8"/>
      <c r="C507" s="44"/>
      <c r="D507" s="8"/>
      <c r="E507" s="44"/>
      <c r="F507" s="8"/>
    </row>
    <row r="508" spans="1:6" ht="17" thickBot="1" x14ac:dyDescent="0.25">
      <c r="B508" s="294" t="s">
        <v>72</v>
      </c>
      <c r="C508" s="295"/>
      <c r="D508" s="295"/>
      <c r="E508" s="295" t="s">
        <v>31</v>
      </c>
      <c r="F508" s="295"/>
    </row>
    <row r="509" spans="1:6" x14ac:dyDescent="0.2">
      <c r="B509" s="36" t="s">
        <v>54</v>
      </c>
      <c r="C509" s="285" t="s">
        <v>44</v>
      </c>
      <c r="D509" s="286"/>
      <c r="E509" s="286"/>
      <c r="F509" s="287"/>
    </row>
    <row r="510" spans="1:6" x14ac:dyDescent="0.2">
      <c r="B510" s="33" t="s">
        <v>40</v>
      </c>
      <c r="C510" s="41" t="s">
        <v>41</v>
      </c>
      <c r="D510" s="40" t="s">
        <v>42</v>
      </c>
      <c r="E510" s="41" t="s">
        <v>43</v>
      </c>
      <c r="F510" s="47" t="s">
        <v>29</v>
      </c>
    </row>
    <row r="511" spans="1:6" x14ac:dyDescent="0.2">
      <c r="A511" s="26" t="s">
        <v>68</v>
      </c>
      <c r="B511" s="33">
        <f>B488</f>
        <v>54.95</v>
      </c>
      <c r="C511" s="42">
        <v>40</v>
      </c>
      <c r="D511" s="40">
        <v>130</v>
      </c>
      <c r="E511" s="42">
        <v>200</v>
      </c>
      <c r="F511" s="47"/>
    </row>
    <row r="512" spans="1:6" ht="16" x14ac:dyDescent="0.2">
      <c r="B512" s="288" t="s">
        <v>76</v>
      </c>
      <c r="C512" s="289"/>
      <c r="D512" s="289"/>
      <c r="E512" s="289"/>
      <c r="F512" s="290"/>
    </row>
    <row r="513" spans="1:9" x14ac:dyDescent="0.2">
      <c r="A513" s="26" t="s">
        <v>69</v>
      </c>
      <c r="B513" s="63">
        <f>B503</f>
        <v>2.1</v>
      </c>
      <c r="C513" s="9">
        <v>3.2</v>
      </c>
      <c r="D513" s="9">
        <v>1.6</v>
      </c>
      <c r="E513" s="9">
        <v>0.5</v>
      </c>
      <c r="F513" s="83"/>
    </row>
    <row r="514" spans="1:9" x14ac:dyDescent="0.2">
      <c r="A514" s="10"/>
      <c r="B514" s="291" t="s">
        <v>88</v>
      </c>
      <c r="C514" s="292"/>
      <c r="D514" s="292"/>
      <c r="E514" s="13">
        <v>1.5</v>
      </c>
      <c r="F514" s="40" t="s">
        <v>47</v>
      </c>
    </row>
    <row r="515" spans="1:9" ht="16" thickBot="1" x14ac:dyDescent="0.25">
      <c r="A515" s="26" t="s">
        <v>69</v>
      </c>
      <c r="B515" s="37" t="s">
        <v>31</v>
      </c>
      <c r="C515" s="70">
        <f>C513*E514</f>
        <v>4.8000000000000007</v>
      </c>
      <c r="D515" s="69">
        <f>D513*E514</f>
        <v>2.4000000000000004</v>
      </c>
      <c r="E515" s="71">
        <f>E513*E514</f>
        <v>0.75</v>
      </c>
      <c r="F515" s="82"/>
    </row>
    <row r="516" spans="1:9" ht="16" thickBot="1" x14ac:dyDescent="0.25">
      <c r="A516" s="10"/>
      <c r="B516" s="14">
        <f>B506</f>
        <v>115.39500000000001</v>
      </c>
      <c r="C516" s="45">
        <f>C515*C511</f>
        <v>192.00000000000003</v>
      </c>
      <c r="D516" s="14">
        <f>D515*D511</f>
        <v>312.00000000000006</v>
      </c>
      <c r="E516" s="45">
        <f>E515*E511</f>
        <v>150</v>
      </c>
      <c r="F516" s="15">
        <f>SUM(B516:E516)</f>
        <v>769.3950000000001</v>
      </c>
    </row>
    <row r="518" spans="1:9" ht="17" thickBot="1" x14ac:dyDescent="0.25">
      <c r="B518" s="38" t="s">
        <v>77</v>
      </c>
    </row>
    <row r="519" spans="1:9" x14ac:dyDescent="0.2">
      <c r="B519" s="36" t="s">
        <v>54</v>
      </c>
      <c r="C519" s="285" t="s">
        <v>44</v>
      </c>
      <c r="D519" s="286"/>
      <c r="E519" s="286"/>
      <c r="F519" s="287"/>
    </row>
    <row r="520" spans="1:9" x14ac:dyDescent="0.2">
      <c r="B520" s="33" t="s">
        <v>40</v>
      </c>
      <c r="C520" s="41" t="s">
        <v>41</v>
      </c>
      <c r="D520" s="40" t="s">
        <v>42</v>
      </c>
      <c r="E520" s="41" t="s">
        <v>43</v>
      </c>
      <c r="F520" s="47" t="s">
        <v>29</v>
      </c>
    </row>
    <row r="521" spans="1:9" x14ac:dyDescent="0.2">
      <c r="A521" s="26" t="s">
        <v>68</v>
      </c>
      <c r="B521" s="33">
        <f>B488</f>
        <v>54.95</v>
      </c>
      <c r="C521" s="42">
        <v>50</v>
      </c>
      <c r="D521" s="40">
        <v>130</v>
      </c>
      <c r="E521" s="42">
        <v>200</v>
      </c>
      <c r="F521" s="47"/>
    </row>
    <row r="522" spans="1:9" ht="16" x14ac:dyDescent="0.2">
      <c r="B522" s="288" t="s">
        <v>78</v>
      </c>
      <c r="C522" s="289"/>
      <c r="D522" s="289"/>
      <c r="E522" s="289"/>
      <c r="F522" s="290"/>
    </row>
    <row r="523" spans="1:9" x14ac:dyDescent="0.2">
      <c r="A523" s="26" t="s">
        <v>69</v>
      </c>
      <c r="B523" s="65">
        <f>B513</f>
        <v>2.1</v>
      </c>
      <c r="C523" s="9">
        <v>3.7</v>
      </c>
      <c r="D523" s="9">
        <v>1.8</v>
      </c>
      <c r="E523" s="9">
        <v>0.6</v>
      </c>
      <c r="F523" s="81"/>
      <c r="G523" s="10"/>
      <c r="H523" s="10"/>
      <c r="I523" s="10"/>
    </row>
    <row r="524" spans="1:9" x14ac:dyDescent="0.2">
      <c r="B524" s="291" t="s">
        <v>89</v>
      </c>
      <c r="C524" s="292"/>
      <c r="D524" s="292"/>
      <c r="E524" s="13">
        <v>1.75</v>
      </c>
      <c r="F524" s="40" t="s">
        <v>47</v>
      </c>
      <c r="G524" s="10"/>
      <c r="H524" s="10"/>
      <c r="I524" s="10"/>
    </row>
    <row r="525" spans="1:9" ht="16" thickBot="1" x14ac:dyDescent="0.25">
      <c r="A525" s="26" t="s">
        <v>69</v>
      </c>
      <c r="B525" s="37" t="s">
        <v>31</v>
      </c>
      <c r="C525" s="70">
        <f>C523*E524</f>
        <v>6.4750000000000005</v>
      </c>
      <c r="D525" s="69">
        <f>D523*E524</f>
        <v>3.15</v>
      </c>
      <c r="E525" s="69">
        <f>E523*E524</f>
        <v>1.05</v>
      </c>
      <c r="F525" s="82"/>
      <c r="G525" s="10"/>
      <c r="H525" s="10"/>
      <c r="I525" s="10"/>
    </row>
    <row r="526" spans="1:9" ht="16" thickBot="1" x14ac:dyDescent="0.25">
      <c r="B526" s="14">
        <f>B516</f>
        <v>115.39500000000001</v>
      </c>
      <c r="C526" s="45">
        <f>C525*C521</f>
        <v>323.75</v>
      </c>
      <c r="D526" s="14">
        <f>D525*D521</f>
        <v>409.5</v>
      </c>
      <c r="E526" s="45">
        <f>E525*E521</f>
        <v>210</v>
      </c>
      <c r="F526" s="15">
        <f>SUM(B526:E526)</f>
        <v>1058.645</v>
      </c>
    </row>
    <row r="527" spans="1:9" ht="16" x14ac:dyDescent="0.2">
      <c r="B527" s="39" t="s">
        <v>31</v>
      </c>
      <c r="G527" s="2"/>
    </row>
    <row r="528" spans="1:9" ht="16" x14ac:dyDescent="0.2">
      <c r="B528" s="39" t="s">
        <v>31</v>
      </c>
      <c r="G528" s="2"/>
    </row>
    <row r="529" spans="1:9" ht="16" x14ac:dyDescent="0.2">
      <c r="B529" s="39" t="s">
        <v>31</v>
      </c>
      <c r="G529" s="2"/>
    </row>
    <row r="532" spans="1:9" x14ac:dyDescent="0.2">
      <c r="B532" s="293" t="s">
        <v>34</v>
      </c>
      <c r="C532" s="270"/>
      <c r="D532" s="270"/>
      <c r="E532" s="270"/>
      <c r="F532" s="270"/>
      <c r="G532" s="270"/>
      <c r="H532" s="270"/>
      <c r="I532" s="270"/>
    </row>
    <row r="533" spans="1:9" ht="16" x14ac:dyDescent="0.2">
      <c r="B533" s="39" t="s">
        <v>31</v>
      </c>
      <c r="G533" s="2"/>
    </row>
    <row r="534" spans="1:9" x14ac:dyDescent="0.2">
      <c r="B534" s="4"/>
      <c r="C534" s="4"/>
      <c r="D534" s="4"/>
      <c r="E534" s="4"/>
      <c r="F534" s="4"/>
      <c r="G534" s="4"/>
      <c r="H534" s="4"/>
      <c r="I534" s="4"/>
    </row>
    <row r="535" spans="1:9" ht="17" thickBot="1" x14ac:dyDescent="0.25">
      <c r="B535" s="294" t="s">
        <v>70</v>
      </c>
      <c r="C535" s="295"/>
      <c r="D535" s="295"/>
      <c r="E535" s="295"/>
      <c r="F535" s="295"/>
      <c r="G535" s="2"/>
    </row>
    <row r="536" spans="1:9" x14ac:dyDescent="0.2">
      <c r="B536" s="32" t="s">
        <v>39</v>
      </c>
      <c r="C536" s="285" t="s">
        <v>44</v>
      </c>
      <c r="D536" s="286"/>
      <c r="E536" s="286"/>
      <c r="F536" s="287"/>
    </row>
    <row r="537" spans="1:9" x14ac:dyDescent="0.2">
      <c r="B537" s="33" t="s">
        <v>40</v>
      </c>
      <c r="C537" s="41" t="s">
        <v>66</v>
      </c>
      <c r="D537" s="40" t="s">
        <v>67</v>
      </c>
      <c r="E537" s="41" t="s">
        <v>71</v>
      </c>
      <c r="F537" s="47" t="s">
        <v>29</v>
      </c>
    </row>
    <row r="538" spans="1:9" x14ac:dyDescent="0.2">
      <c r="A538" s="26" t="s">
        <v>68</v>
      </c>
      <c r="B538" s="33">
        <v>19.989999999999998</v>
      </c>
      <c r="C538" s="42">
        <v>50</v>
      </c>
      <c r="D538" s="40">
        <v>110</v>
      </c>
      <c r="E538" s="42">
        <v>210</v>
      </c>
      <c r="F538" s="47"/>
    </row>
    <row r="539" spans="1:9" ht="16" thickBot="1" x14ac:dyDescent="0.25">
      <c r="A539" s="26" t="s">
        <v>69</v>
      </c>
      <c r="B539" s="84">
        <v>3.4</v>
      </c>
      <c r="C539" s="9">
        <v>1.7</v>
      </c>
      <c r="D539" s="69">
        <v>0.85</v>
      </c>
      <c r="E539" s="69">
        <v>0.28000000000000003</v>
      </c>
      <c r="F539" s="83"/>
    </row>
    <row r="540" spans="1:9" ht="16" thickBot="1" x14ac:dyDescent="0.25">
      <c r="B540" s="6">
        <f>B539*B538</f>
        <v>67.965999999999994</v>
      </c>
      <c r="C540" s="43">
        <f>C539*C538</f>
        <v>85</v>
      </c>
      <c r="D540" s="7">
        <f>D539*D538</f>
        <v>93.5</v>
      </c>
      <c r="E540" s="46">
        <f>E539*E538</f>
        <v>58.800000000000004</v>
      </c>
      <c r="F540" s="5">
        <f>SUM(B540:E540)</f>
        <v>305.26600000000002</v>
      </c>
    </row>
    <row r="541" spans="1:9" ht="16" thickBot="1" x14ac:dyDescent="0.25"/>
    <row r="542" spans="1:9" ht="17" x14ac:dyDescent="0.25">
      <c r="B542" s="34" t="s">
        <v>45</v>
      </c>
      <c r="C542" s="285" t="s">
        <v>46</v>
      </c>
      <c r="D542" s="286"/>
      <c r="E542" s="286"/>
      <c r="F542" s="287"/>
      <c r="G542" s="2"/>
    </row>
    <row r="543" spans="1:9" x14ac:dyDescent="0.2">
      <c r="B543" s="33" t="s">
        <v>40</v>
      </c>
      <c r="C543" s="41" t="s">
        <v>41</v>
      </c>
      <c r="D543" s="40" t="s">
        <v>42</v>
      </c>
      <c r="E543" s="41" t="s">
        <v>43</v>
      </c>
      <c r="F543" s="47" t="s">
        <v>29</v>
      </c>
    </row>
    <row r="544" spans="1:9" x14ac:dyDescent="0.2">
      <c r="A544" s="26" t="s">
        <v>68</v>
      </c>
      <c r="B544" s="33">
        <f>B538</f>
        <v>19.989999999999998</v>
      </c>
      <c r="C544" s="42">
        <v>90</v>
      </c>
      <c r="D544" s="40">
        <v>330</v>
      </c>
      <c r="E544" s="42">
        <v>400</v>
      </c>
      <c r="F544" s="47"/>
    </row>
    <row r="545" spans="1:6" ht="16" thickBot="1" x14ac:dyDescent="0.25">
      <c r="A545" s="26" t="s">
        <v>69</v>
      </c>
      <c r="B545" s="63">
        <f>B539</f>
        <v>3.4</v>
      </c>
      <c r="C545" s="9">
        <v>1.7</v>
      </c>
      <c r="D545" s="9">
        <v>1.7</v>
      </c>
      <c r="E545" s="69">
        <v>0.3</v>
      </c>
      <c r="F545" s="83"/>
    </row>
    <row r="546" spans="1:6" ht="16" thickBot="1" x14ac:dyDescent="0.25">
      <c r="B546" s="6">
        <f>B540</f>
        <v>67.965999999999994</v>
      </c>
      <c r="C546" s="43">
        <f>C545*C544</f>
        <v>153</v>
      </c>
      <c r="D546" s="7">
        <f>D545*D544</f>
        <v>561</v>
      </c>
      <c r="E546" s="46">
        <f>E545*E544</f>
        <v>120</v>
      </c>
      <c r="F546" s="5">
        <f>SUM(B546:E546)</f>
        <v>901.96600000000001</v>
      </c>
    </row>
    <row r="547" spans="1:6" x14ac:dyDescent="0.2">
      <c r="B547" s="8"/>
      <c r="C547" s="44"/>
      <c r="D547" s="8"/>
      <c r="E547" s="44"/>
      <c r="F547" s="8"/>
    </row>
    <row r="548" spans="1:6" ht="17" thickBot="1" x14ac:dyDescent="0.25">
      <c r="B548" s="35" t="s">
        <v>53</v>
      </c>
      <c r="E548" s="10" t="s">
        <v>31</v>
      </c>
    </row>
    <row r="549" spans="1:6" x14ac:dyDescent="0.2">
      <c r="B549" s="36" t="s">
        <v>54</v>
      </c>
      <c r="C549" s="285" t="s">
        <v>44</v>
      </c>
      <c r="D549" s="286"/>
      <c r="E549" s="286"/>
      <c r="F549" s="287"/>
    </row>
    <row r="550" spans="1:6" x14ac:dyDescent="0.2">
      <c r="B550" s="33" t="s">
        <v>40</v>
      </c>
      <c r="C550" s="41" t="s">
        <v>41</v>
      </c>
      <c r="D550" s="40" t="s">
        <v>42</v>
      </c>
      <c r="E550" s="41" t="s">
        <v>43</v>
      </c>
      <c r="F550" s="47" t="s">
        <v>29</v>
      </c>
    </row>
    <row r="551" spans="1:6" x14ac:dyDescent="0.2">
      <c r="A551" s="26" t="s">
        <v>68</v>
      </c>
      <c r="B551" s="33">
        <f>B538</f>
        <v>19.989999999999998</v>
      </c>
      <c r="C551" s="42">
        <v>50</v>
      </c>
      <c r="D551" s="40">
        <v>130</v>
      </c>
      <c r="E551" s="42">
        <v>200</v>
      </c>
      <c r="F551" s="47"/>
    </row>
    <row r="552" spans="1:6" ht="16" x14ac:dyDescent="0.2">
      <c r="B552" s="288" t="s">
        <v>75</v>
      </c>
      <c r="C552" s="289"/>
      <c r="D552" s="289"/>
      <c r="E552" s="289"/>
      <c r="F552" s="290"/>
    </row>
    <row r="553" spans="1:6" x14ac:dyDescent="0.2">
      <c r="A553" s="26" t="s">
        <v>69</v>
      </c>
      <c r="B553" s="84">
        <v>4.8</v>
      </c>
      <c r="C553" s="9">
        <v>1</v>
      </c>
      <c r="D553" s="9">
        <v>0.5</v>
      </c>
      <c r="E553" s="9">
        <v>0.2</v>
      </c>
      <c r="F553" s="83"/>
    </row>
    <row r="554" spans="1:6" x14ac:dyDescent="0.2">
      <c r="B554" s="291" t="s">
        <v>79</v>
      </c>
      <c r="C554" s="292"/>
      <c r="D554" s="292"/>
      <c r="E554" s="13">
        <v>1.25</v>
      </c>
      <c r="F554" s="40" t="s">
        <v>47</v>
      </c>
    </row>
    <row r="555" spans="1:6" ht="16" thickBot="1" x14ac:dyDescent="0.25">
      <c r="A555" s="26" t="s">
        <v>69</v>
      </c>
      <c r="B555" s="37" t="s">
        <v>31</v>
      </c>
      <c r="C555" s="69">
        <f>C553*E554</f>
        <v>1.25</v>
      </c>
      <c r="D555" s="69">
        <f>D553*1.25</f>
        <v>0.625</v>
      </c>
      <c r="E555" s="69">
        <f>E553*1.25</f>
        <v>0.25</v>
      </c>
      <c r="F555" s="83"/>
    </row>
    <row r="556" spans="1:6" ht="16" thickBot="1" x14ac:dyDescent="0.25">
      <c r="B556" s="14">
        <f>B553*B551</f>
        <v>95.951999999999984</v>
      </c>
      <c r="C556" s="45">
        <f>C555*C551</f>
        <v>62.5</v>
      </c>
      <c r="D556" s="14">
        <f>D555*D551</f>
        <v>81.25</v>
      </c>
      <c r="E556" s="45">
        <f>E555*E551</f>
        <v>50</v>
      </c>
      <c r="F556" s="15">
        <f>SUM(B556:E556)</f>
        <v>289.702</v>
      </c>
    </row>
    <row r="557" spans="1:6" x14ac:dyDescent="0.2">
      <c r="B557" s="8"/>
      <c r="C557" s="44"/>
      <c r="D557" s="8"/>
      <c r="E557" s="44"/>
      <c r="F557" s="8"/>
    </row>
    <row r="558" spans="1:6" ht="17" thickBot="1" x14ac:dyDescent="0.25">
      <c r="B558" s="294" t="s">
        <v>72</v>
      </c>
      <c r="C558" s="295"/>
      <c r="D558" s="295"/>
      <c r="E558" s="295" t="s">
        <v>31</v>
      </c>
      <c r="F558" s="295"/>
    </row>
    <row r="559" spans="1:6" x14ac:dyDescent="0.2">
      <c r="B559" s="36" t="s">
        <v>54</v>
      </c>
      <c r="C559" s="285" t="s">
        <v>44</v>
      </c>
      <c r="D559" s="286"/>
      <c r="E559" s="286"/>
      <c r="F559" s="287"/>
    </row>
    <row r="560" spans="1:6" x14ac:dyDescent="0.2">
      <c r="B560" s="33" t="s">
        <v>40</v>
      </c>
      <c r="C560" s="41" t="s">
        <v>41</v>
      </c>
      <c r="D560" s="40" t="s">
        <v>42</v>
      </c>
      <c r="E560" s="41" t="s">
        <v>43</v>
      </c>
      <c r="F560" s="47" t="s">
        <v>29</v>
      </c>
    </row>
    <row r="561" spans="1:9" x14ac:dyDescent="0.2">
      <c r="A561" s="26" t="s">
        <v>68</v>
      </c>
      <c r="B561" s="33">
        <f>B538</f>
        <v>19.989999999999998</v>
      </c>
      <c r="C561" s="42">
        <v>40</v>
      </c>
      <c r="D561" s="40">
        <v>130</v>
      </c>
      <c r="E561" s="42">
        <v>200</v>
      </c>
      <c r="F561" s="47"/>
    </row>
    <row r="562" spans="1:9" ht="16" x14ac:dyDescent="0.2">
      <c r="B562" s="288" t="s">
        <v>76</v>
      </c>
      <c r="C562" s="289"/>
      <c r="D562" s="289"/>
      <c r="E562" s="289"/>
      <c r="F562" s="290"/>
    </row>
    <row r="563" spans="1:9" x14ac:dyDescent="0.2">
      <c r="A563" s="26" t="s">
        <v>69</v>
      </c>
      <c r="B563" s="63">
        <f>B553</f>
        <v>4.8</v>
      </c>
      <c r="C563" s="9">
        <v>3.1</v>
      </c>
      <c r="D563" s="9">
        <v>1.5</v>
      </c>
      <c r="E563" s="9">
        <v>0.5</v>
      </c>
      <c r="F563" s="83"/>
    </row>
    <row r="564" spans="1:9" x14ac:dyDescent="0.2">
      <c r="A564" s="10"/>
      <c r="B564" s="291" t="s">
        <v>88</v>
      </c>
      <c r="C564" s="292"/>
      <c r="D564" s="292"/>
      <c r="E564" s="13">
        <v>1.5</v>
      </c>
      <c r="F564" s="40" t="s">
        <v>47</v>
      </c>
    </row>
    <row r="565" spans="1:9" ht="16" thickBot="1" x14ac:dyDescent="0.25">
      <c r="A565" s="26" t="s">
        <v>69</v>
      </c>
      <c r="B565" s="37" t="s">
        <v>31</v>
      </c>
      <c r="C565" s="70">
        <f>C563*E564</f>
        <v>4.6500000000000004</v>
      </c>
      <c r="D565" s="69">
        <f>D563*E564</f>
        <v>2.25</v>
      </c>
      <c r="E565" s="71">
        <f>E563*E564</f>
        <v>0.75</v>
      </c>
      <c r="F565" s="82"/>
    </row>
    <row r="566" spans="1:9" ht="16" thickBot="1" x14ac:dyDescent="0.25">
      <c r="A566" s="10"/>
      <c r="B566" s="14">
        <f>B556</f>
        <v>95.951999999999984</v>
      </c>
      <c r="C566" s="45">
        <f>C565*C561</f>
        <v>186</v>
      </c>
      <c r="D566" s="14">
        <f>D565*D561</f>
        <v>292.5</v>
      </c>
      <c r="E566" s="45">
        <f>E565*E561</f>
        <v>150</v>
      </c>
      <c r="F566" s="15">
        <f>SUM(B566:E566)</f>
        <v>724.452</v>
      </c>
    </row>
    <row r="568" spans="1:9" ht="17" thickBot="1" x14ac:dyDescent="0.25">
      <c r="B568" s="38" t="s">
        <v>77</v>
      </c>
    </row>
    <row r="569" spans="1:9" x14ac:dyDescent="0.2">
      <c r="B569" s="36" t="s">
        <v>54</v>
      </c>
      <c r="C569" s="285" t="s">
        <v>44</v>
      </c>
      <c r="D569" s="286"/>
      <c r="E569" s="286"/>
      <c r="F569" s="287"/>
    </row>
    <row r="570" spans="1:9" x14ac:dyDescent="0.2">
      <c r="B570" s="33" t="s">
        <v>40</v>
      </c>
      <c r="C570" s="41" t="s">
        <v>41</v>
      </c>
      <c r="D570" s="40" t="s">
        <v>42</v>
      </c>
      <c r="E570" s="41" t="s">
        <v>43</v>
      </c>
      <c r="F570" s="47" t="s">
        <v>29</v>
      </c>
    </row>
    <row r="571" spans="1:9" x14ac:dyDescent="0.2">
      <c r="A571" s="26" t="s">
        <v>68</v>
      </c>
      <c r="B571" s="33">
        <f>B538</f>
        <v>19.989999999999998</v>
      </c>
      <c r="C571" s="42">
        <v>50</v>
      </c>
      <c r="D571" s="40">
        <v>130</v>
      </c>
      <c r="E571" s="42">
        <v>200</v>
      </c>
      <c r="F571" s="47"/>
    </row>
    <row r="572" spans="1:9" ht="16" x14ac:dyDescent="0.2">
      <c r="B572" s="288" t="s">
        <v>78</v>
      </c>
      <c r="C572" s="289"/>
      <c r="D572" s="289"/>
      <c r="E572" s="289"/>
      <c r="F572" s="290"/>
    </row>
    <row r="573" spans="1:9" x14ac:dyDescent="0.2">
      <c r="A573" s="26" t="s">
        <v>69</v>
      </c>
      <c r="B573" s="65">
        <f>B563</f>
        <v>4.8</v>
      </c>
      <c r="C573" s="9">
        <v>3.2</v>
      </c>
      <c r="D573" s="9">
        <v>1.6</v>
      </c>
      <c r="E573" s="9">
        <v>0.5</v>
      </c>
      <c r="F573" s="81"/>
      <c r="G573" s="10"/>
      <c r="H573" s="10"/>
      <c r="I573" s="10"/>
    </row>
    <row r="574" spans="1:9" x14ac:dyDescent="0.2">
      <c r="B574" s="291" t="s">
        <v>89</v>
      </c>
      <c r="C574" s="292"/>
      <c r="D574" s="292"/>
      <c r="E574" s="13">
        <v>1.75</v>
      </c>
      <c r="F574" s="40" t="s">
        <v>47</v>
      </c>
      <c r="G574" s="10"/>
      <c r="H574" s="10"/>
      <c r="I574" s="10"/>
    </row>
    <row r="575" spans="1:9" ht="16" thickBot="1" x14ac:dyDescent="0.25">
      <c r="A575" s="26" t="s">
        <v>69</v>
      </c>
      <c r="B575" s="37" t="s">
        <v>31</v>
      </c>
      <c r="C575" s="70">
        <f>C573*E574</f>
        <v>5.6000000000000005</v>
      </c>
      <c r="D575" s="69">
        <f>D573*E574</f>
        <v>2.8000000000000003</v>
      </c>
      <c r="E575" s="69">
        <f>E573*E574</f>
        <v>0.875</v>
      </c>
      <c r="F575" s="82"/>
      <c r="G575" s="10"/>
      <c r="H575" s="10"/>
      <c r="I575" s="10"/>
    </row>
    <row r="576" spans="1:9" ht="16" thickBot="1" x14ac:dyDescent="0.25">
      <c r="B576" s="14">
        <f>B566</f>
        <v>95.951999999999984</v>
      </c>
      <c r="C576" s="45">
        <f>C575*C571</f>
        <v>280</v>
      </c>
      <c r="D576" s="14">
        <f>D575*D571</f>
        <v>364.00000000000006</v>
      </c>
      <c r="E576" s="45">
        <f>E575*E571</f>
        <v>175</v>
      </c>
      <c r="F576" s="15">
        <f>SUM(B576:E576)</f>
        <v>914.952</v>
      </c>
    </row>
    <row r="577" spans="1:9" ht="16" x14ac:dyDescent="0.2">
      <c r="B577" s="39" t="s">
        <v>31</v>
      </c>
      <c r="G577" s="2"/>
    </row>
    <row r="578" spans="1:9" ht="16" x14ac:dyDescent="0.2">
      <c r="B578" s="39" t="s">
        <v>31</v>
      </c>
      <c r="G578" s="2"/>
    </row>
    <row r="579" spans="1:9" ht="16" x14ac:dyDescent="0.2">
      <c r="B579" s="39" t="s">
        <v>31</v>
      </c>
      <c r="G579" s="2"/>
    </row>
    <row r="582" spans="1:9" x14ac:dyDescent="0.2">
      <c r="B582" s="293" t="s">
        <v>52</v>
      </c>
      <c r="C582" s="270"/>
      <c r="D582" s="270"/>
      <c r="E582" s="270"/>
      <c r="F582" s="270"/>
      <c r="G582" s="270"/>
      <c r="H582" s="270"/>
      <c r="I582" s="270"/>
    </row>
    <row r="583" spans="1:9" ht="16" x14ac:dyDescent="0.2">
      <c r="B583" s="39" t="s">
        <v>31</v>
      </c>
      <c r="G583" s="2"/>
    </row>
    <row r="584" spans="1:9" x14ac:dyDescent="0.2">
      <c r="B584" s="4"/>
      <c r="C584" s="4"/>
      <c r="D584" s="4"/>
      <c r="E584" s="4"/>
      <c r="F584" s="4"/>
      <c r="G584" s="4"/>
      <c r="H584" s="4"/>
      <c r="I584" s="4"/>
    </row>
    <row r="585" spans="1:9" ht="17" thickBot="1" x14ac:dyDescent="0.25">
      <c r="B585" s="294" t="s">
        <v>70</v>
      </c>
      <c r="C585" s="295"/>
      <c r="D585" s="295"/>
      <c r="E585" s="295"/>
      <c r="F585" s="295"/>
      <c r="G585" s="2"/>
    </row>
    <row r="586" spans="1:9" x14ac:dyDescent="0.2">
      <c r="B586" s="32" t="s">
        <v>39</v>
      </c>
      <c r="C586" s="285" t="s">
        <v>44</v>
      </c>
      <c r="D586" s="286"/>
      <c r="E586" s="286"/>
      <c r="F586" s="287"/>
    </row>
    <row r="587" spans="1:9" x14ac:dyDescent="0.2">
      <c r="B587" s="33" t="s">
        <v>40</v>
      </c>
      <c r="C587" s="41" t="s">
        <v>66</v>
      </c>
      <c r="D587" s="40" t="s">
        <v>67</v>
      </c>
      <c r="E587" s="41" t="s">
        <v>71</v>
      </c>
      <c r="F587" s="47" t="s">
        <v>29</v>
      </c>
    </row>
    <row r="588" spans="1:9" x14ac:dyDescent="0.2">
      <c r="A588" s="26" t="s">
        <v>68</v>
      </c>
      <c r="B588" s="33">
        <v>53.95</v>
      </c>
      <c r="C588" s="42">
        <v>50</v>
      </c>
      <c r="D588" s="40">
        <v>110</v>
      </c>
      <c r="E588" s="42">
        <v>210</v>
      </c>
      <c r="F588" s="47"/>
    </row>
    <row r="589" spans="1:9" ht="16" thickBot="1" x14ac:dyDescent="0.25">
      <c r="A589" s="26" t="s">
        <v>69</v>
      </c>
      <c r="B589" s="84">
        <v>1.5</v>
      </c>
      <c r="C589" s="9">
        <v>1.5</v>
      </c>
      <c r="D589" s="69">
        <v>0.75</v>
      </c>
      <c r="E589" s="69">
        <v>0.25</v>
      </c>
      <c r="F589" s="83"/>
    </row>
    <row r="590" spans="1:9" ht="16" thickBot="1" x14ac:dyDescent="0.25">
      <c r="B590" s="6">
        <f>B589*B588</f>
        <v>80.925000000000011</v>
      </c>
      <c r="C590" s="43">
        <f>C589*C588</f>
        <v>75</v>
      </c>
      <c r="D590" s="7">
        <f>D589*D588</f>
        <v>82.5</v>
      </c>
      <c r="E590" s="46">
        <f>E589*E588</f>
        <v>52.5</v>
      </c>
      <c r="F590" s="5">
        <f>SUM(B590:E590)</f>
        <v>290.92500000000001</v>
      </c>
    </row>
    <row r="591" spans="1:9" ht="16" thickBot="1" x14ac:dyDescent="0.25"/>
    <row r="592" spans="1:9" ht="17" x14ac:dyDescent="0.25">
      <c r="B592" s="34" t="s">
        <v>45</v>
      </c>
      <c r="C592" s="285" t="s">
        <v>46</v>
      </c>
      <c r="D592" s="286"/>
      <c r="E592" s="286"/>
      <c r="F592" s="287"/>
      <c r="G592" s="2"/>
    </row>
    <row r="593" spans="1:6" x14ac:dyDescent="0.2">
      <c r="B593" s="33" t="s">
        <v>40</v>
      </c>
      <c r="C593" s="41" t="s">
        <v>41</v>
      </c>
      <c r="D593" s="40" t="s">
        <v>42</v>
      </c>
      <c r="E593" s="41" t="s">
        <v>43</v>
      </c>
      <c r="F593" s="47" t="s">
        <v>29</v>
      </c>
    </row>
    <row r="594" spans="1:6" x14ac:dyDescent="0.2">
      <c r="A594" s="26" t="s">
        <v>68</v>
      </c>
      <c r="B594" s="33">
        <f>B588</f>
        <v>53.95</v>
      </c>
      <c r="C594" s="42">
        <v>90</v>
      </c>
      <c r="D594" s="40">
        <v>330</v>
      </c>
      <c r="E594" s="42">
        <v>400</v>
      </c>
      <c r="F594" s="47"/>
    </row>
    <row r="595" spans="1:6" ht="16" thickBot="1" x14ac:dyDescent="0.25">
      <c r="A595" s="26" t="s">
        <v>69</v>
      </c>
      <c r="B595" s="63">
        <f>B589</f>
        <v>1.5</v>
      </c>
      <c r="C595" s="9">
        <v>1.5</v>
      </c>
      <c r="D595" s="9">
        <v>1.5</v>
      </c>
      <c r="E595" s="69">
        <v>0.25</v>
      </c>
      <c r="F595" s="83"/>
    </row>
    <row r="596" spans="1:6" ht="16" thickBot="1" x14ac:dyDescent="0.25">
      <c r="B596" s="6">
        <f>B590</f>
        <v>80.925000000000011</v>
      </c>
      <c r="C596" s="43">
        <f>C595*C594</f>
        <v>135</v>
      </c>
      <c r="D596" s="7">
        <f>D595*D594</f>
        <v>495</v>
      </c>
      <c r="E596" s="46">
        <f>E595*E594</f>
        <v>100</v>
      </c>
      <c r="F596" s="5">
        <f>SUM(B596:E596)</f>
        <v>810.92499999999995</v>
      </c>
    </row>
    <row r="597" spans="1:6" x14ac:dyDescent="0.2">
      <c r="B597" s="8"/>
      <c r="C597" s="44"/>
      <c r="D597" s="8"/>
      <c r="E597" s="44"/>
      <c r="F597" s="8"/>
    </row>
    <row r="598" spans="1:6" ht="17" thickBot="1" x14ac:dyDescent="0.25">
      <c r="B598" s="35" t="s">
        <v>53</v>
      </c>
      <c r="E598" s="10" t="s">
        <v>31</v>
      </c>
    </row>
    <row r="599" spans="1:6" x14ac:dyDescent="0.2">
      <c r="B599" s="36" t="s">
        <v>54</v>
      </c>
      <c r="C599" s="285" t="s">
        <v>44</v>
      </c>
      <c r="D599" s="286"/>
      <c r="E599" s="286"/>
      <c r="F599" s="287"/>
    </row>
    <row r="600" spans="1:6" x14ac:dyDescent="0.2">
      <c r="B600" s="33" t="s">
        <v>40</v>
      </c>
      <c r="C600" s="41" t="s">
        <v>41</v>
      </c>
      <c r="D600" s="40" t="s">
        <v>42</v>
      </c>
      <c r="E600" s="41" t="s">
        <v>43</v>
      </c>
      <c r="F600" s="47" t="s">
        <v>29</v>
      </c>
    </row>
    <row r="601" spans="1:6" x14ac:dyDescent="0.2">
      <c r="A601" s="26" t="s">
        <v>68</v>
      </c>
      <c r="B601" s="33">
        <f>B588</f>
        <v>53.95</v>
      </c>
      <c r="C601" s="42">
        <v>50</v>
      </c>
      <c r="D601" s="40">
        <v>130</v>
      </c>
      <c r="E601" s="42">
        <v>200</v>
      </c>
      <c r="F601" s="47"/>
    </row>
    <row r="602" spans="1:6" ht="16" x14ac:dyDescent="0.2">
      <c r="B602" s="288" t="s">
        <v>75</v>
      </c>
      <c r="C602" s="289"/>
      <c r="D602" s="289"/>
      <c r="E602" s="289"/>
      <c r="F602" s="290"/>
    </row>
    <row r="603" spans="1:6" x14ac:dyDescent="0.2">
      <c r="A603" s="26" t="s">
        <v>69</v>
      </c>
      <c r="B603" s="84">
        <v>1.7</v>
      </c>
      <c r="C603" s="9">
        <v>0.5</v>
      </c>
      <c r="D603" s="9">
        <v>0.2</v>
      </c>
      <c r="E603" s="9">
        <v>0.1</v>
      </c>
      <c r="F603" s="83"/>
    </row>
    <row r="604" spans="1:6" x14ac:dyDescent="0.2">
      <c r="B604" s="291" t="s">
        <v>79</v>
      </c>
      <c r="C604" s="292"/>
      <c r="D604" s="292"/>
      <c r="E604" s="13">
        <v>1.25</v>
      </c>
      <c r="F604" s="40" t="s">
        <v>47</v>
      </c>
    </row>
    <row r="605" spans="1:6" ht="16" thickBot="1" x14ac:dyDescent="0.25">
      <c r="A605" s="26" t="s">
        <v>69</v>
      </c>
      <c r="B605" s="37" t="s">
        <v>31</v>
      </c>
      <c r="C605" s="69">
        <f>C603*E604</f>
        <v>0.625</v>
      </c>
      <c r="D605" s="69">
        <f>D603*1.25</f>
        <v>0.25</v>
      </c>
      <c r="E605" s="69">
        <f>E603*1.25</f>
        <v>0.125</v>
      </c>
      <c r="F605" s="83"/>
    </row>
    <row r="606" spans="1:6" ht="16" thickBot="1" x14ac:dyDescent="0.25">
      <c r="B606" s="14">
        <f>B603*B601</f>
        <v>91.715000000000003</v>
      </c>
      <c r="C606" s="45">
        <f>C605*C601</f>
        <v>31.25</v>
      </c>
      <c r="D606" s="14">
        <f>D605*D601</f>
        <v>32.5</v>
      </c>
      <c r="E606" s="45">
        <f>E605*E601</f>
        <v>25</v>
      </c>
      <c r="F606" s="15">
        <f>SUM(B606:E606)</f>
        <v>180.465</v>
      </c>
    </row>
    <row r="607" spans="1:6" x14ac:dyDescent="0.2">
      <c r="B607" s="8"/>
      <c r="C607" s="44"/>
      <c r="D607" s="8"/>
      <c r="E607" s="44"/>
      <c r="F607" s="8"/>
    </row>
    <row r="608" spans="1:6" ht="17" thickBot="1" x14ac:dyDescent="0.25">
      <c r="B608" s="294" t="s">
        <v>72</v>
      </c>
      <c r="C608" s="295"/>
      <c r="D608" s="295"/>
      <c r="E608" s="295" t="s">
        <v>31</v>
      </c>
      <c r="F608" s="295"/>
    </row>
    <row r="609" spans="1:9" x14ac:dyDescent="0.2">
      <c r="B609" s="36" t="s">
        <v>54</v>
      </c>
      <c r="C609" s="285" t="s">
        <v>44</v>
      </c>
      <c r="D609" s="286"/>
      <c r="E609" s="286"/>
      <c r="F609" s="287"/>
    </row>
    <row r="610" spans="1:9" x14ac:dyDescent="0.2">
      <c r="B610" s="33" t="s">
        <v>40</v>
      </c>
      <c r="C610" s="41" t="s">
        <v>41</v>
      </c>
      <c r="D610" s="40" t="s">
        <v>42</v>
      </c>
      <c r="E610" s="41" t="s">
        <v>43</v>
      </c>
      <c r="F610" s="47" t="s">
        <v>29</v>
      </c>
    </row>
    <row r="611" spans="1:9" x14ac:dyDescent="0.2">
      <c r="A611" s="26" t="s">
        <v>68</v>
      </c>
      <c r="B611" s="33">
        <f>B588</f>
        <v>53.95</v>
      </c>
      <c r="C611" s="42">
        <v>40</v>
      </c>
      <c r="D611" s="40">
        <v>130</v>
      </c>
      <c r="E611" s="42">
        <v>200</v>
      </c>
      <c r="F611" s="47"/>
    </row>
    <row r="612" spans="1:9" ht="16" x14ac:dyDescent="0.2">
      <c r="B612" s="288" t="s">
        <v>76</v>
      </c>
      <c r="C612" s="289"/>
      <c r="D612" s="289"/>
      <c r="E612" s="289"/>
      <c r="F612" s="290"/>
    </row>
    <row r="613" spans="1:9" x14ac:dyDescent="0.2">
      <c r="A613" s="26" t="s">
        <v>69</v>
      </c>
      <c r="B613" s="63">
        <f>B603</f>
        <v>1.7</v>
      </c>
      <c r="C613" s="9">
        <v>3.7</v>
      </c>
      <c r="D613" s="9">
        <v>1.8</v>
      </c>
      <c r="E613" s="9">
        <v>0.6</v>
      </c>
      <c r="F613" s="83"/>
    </row>
    <row r="614" spans="1:9" x14ac:dyDescent="0.2">
      <c r="A614" s="10"/>
      <c r="B614" s="291" t="s">
        <v>88</v>
      </c>
      <c r="C614" s="292"/>
      <c r="D614" s="292"/>
      <c r="E614" s="13">
        <v>1.5</v>
      </c>
      <c r="F614" s="40" t="s">
        <v>47</v>
      </c>
    </row>
    <row r="615" spans="1:9" ht="16" thickBot="1" x14ac:dyDescent="0.25">
      <c r="A615" s="26" t="s">
        <v>69</v>
      </c>
      <c r="B615" s="37" t="s">
        <v>31</v>
      </c>
      <c r="C615" s="70">
        <f>C613*E614</f>
        <v>5.5500000000000007</v>
      </c>
      <c r="D615" s="69">
        <f>D613*E614</f>
        <v>2.7</v>
      </c>
      <c r="E615" s="71">
        <f>E613*E614</f>
        <v>0.89999999999999991</v>
      </c>
      <c r="F615" s="82"/>
    </row>
    <row r="616" spans="1:9" ht="16" thickBot="1" x14ac:dyDescent="0.25">
      <c r="A616" s="10"/>
      <c r="B616" s="14">
        <f>B606</f>
        <v>91.715000000000003</v>
      </c>
      <c r="C616" s="45">
        <f>C615*C611</f>
        <v>222.00000000000003</v>
      </c>
      <c r="D616" s="14">
        <f>D615*D611</f>
        <v>351</v>
      </c>
      <c r="E616" s="45">
        <f>E615*E611</f>
        <v>179.99999999999997</v>
      </c>
      <c r="F616" s="15">
        <f>SUM(B616:E616)</f>
        <v>844.71500000000003</v>
      </c>
    </row>
    <row r="618" spans="1:9" ht="17" thickBot="1" x14ac:dyDescent="0.25">
      <c r="B618" s="38" t="s">
        <v>77</v>
      </c>
    </row>
    <row r="619" spans="1:9" x14ac:dyDescent="0.2">
      <c r="B619" s="36" t="s">
        <v>54</v>
      </c>
      <c r="C619" s="285" t="s">
        <v>44</v>
      </c>
      <c r="D619" s="286"/>
      <c r="E619" s="286"/>
      <c r="F619" s="287"/>
    </row>
    <row r="620" spans="1:9" x14ac:dyDescent="0.2">
      <c r="B620" s="33" t="s">
        <v>40</v>
      </c>
      <c r="C620" s="41" t="s">
        <v>41</v>
      </c>
      <c r="D620" s="40" t="s">
        <v>42</v>
      </c>
      <c r="E620" s="41" t="s">
        <v>43</v>
      </c>
      <c r="F620" s="47" t="s">
        <v>29</v>
      </c>
    </row>
    <row r="621" spans="1:9" x14ac:dyDescent="0.2">
      <c r="A621" s="26" t="s">
        <v>68</v>
      </c>
      <c r="B621" s="33">
        <f>B588</f>
        <v>53.95</v>
      </c>
      <c r="C621" s="42">
        <v>50</v>
      </c>
      <c r="D621" s="40">
        <v>130</v>
      </c>
      <c r="E621" s="42">
        <v>200</v>
      </c>
      <c r="F621" s="47"/>
    </row>
    <row r="622" spans="1:9" ht="16" x14ac:dyDescent="0.2">
      <c r="B622" s="288" t="s">
        <v>78</v>
      </c>
      <c r="C622" s="289"/>
      <c r="D622" s="289"/>
      <c r="E622" s="289"/>
      <c r="F622" s="290"/>
    </row>
    <row r="623" spans="1:9" x14ac:dyDescent="0.2">
      <c r="A623" s="26" t="s">
        <v>69</v>
      </c>
      <c r="B623" s="65">
        <f>B613</f>
        <v>1.7</v>
      </c>
      <c r="C623" s="9">
        <v>6.6</v>
      </c>
      <c r="D623" s="9">
        <v>3.3</v>
      </c>
      <c r="E623" s="9">
        <v>1.1000000000000001</v>
      </c>
      <c r="F623" s="81"/>
      <c r="G623" s="10"/>
      <c r="H623" s="10"/>
      <c r="I623" s="10"/>
    </row>
    <row r="624" spans="1:9" x14ac:dyDescent="0.2">
      <c r="B624" s="291" t="s">
        <v>89</v>
      </c>
      <c r="C624" s="292"/>
      <c r="D624" s="292"/>
      <c r="E624" s="13">
        <v>1.75</v>
      </c>
      <c r="F624" s="40" t="s">
        <v>47</v>
      </c>
      <c r="G624" s="10"/>
      <c r="H624" s="10"/>
      <c r="I624" s="10"/>
    </row>
    <row r="625" spans="1:9" ht="16" thickBot="1" x14ac:dyDescent="0.25">
      <c r="A625" s="26" t="s">
        <v>69</v>
      </c>
      <c r="B625" s="37" t="s">
        <v>31</v>
      </c>
      <c r="C625" s="70">
        <f>C623*E624</f>
        <v>11.549999999999999</v>
      </c>
      <c r="D625" s="69">
        <f>D623*E624</f>
        <v>5.7749999999999995</v>
      </c>
      <c r="E625" s="69">
        <f>E623*E624</f>
        <v>1.9250000000000003</v>
      </c>
      <c r="F625" s="82"/>
      <c r="G625" s="10"/>
      <c r="H625" s="10"/>
      <c r="I625" s="10"/>
    </row>
    <row r="626" spans="1:9" ht="16" thickBot="1" x14ac:dyDescent="0.25">
      <c r="B626" s="14">
        <f>B616</f>
        <v>91.715000000000003</v>
      </c>
      <c r="C626" s="45">
        <f>C625*C621</f>
        <v>577.5</v>
      </c>
      <c r="D626" s="14">
        <f>D625*D621</f>
        <v>750.74999999999989</v>
      </c>
      <c r="E626" s="45">
        <f>E625*E621</f>
        <v>385.00000000000006</v>
      </c>
      <c r="F626" s="15">
        <f>SUM(B626:E626)</f>
        <v>1804.9649999999999</v>
      </c>
    </row>
    <row r="627" spans="1:9" ht="16" x14ac:dyDescent="0.2">
      <c r="B627" s="39" t="s">
        <v>31</v>
      </c>
      <c r="G627" s="2"/>
    </row>
    <row r="628" spans="1:9" ht="16" x14ac:dyDescent="0.2">
      <c r="B628" s="39" t="s">
        <v>31</v>
      </c>
      <c r="G628" s="2"/>
    </row>
    <row r="629" spans="1:9" ht="16" x14ac:dyDescent="0.2">
      <c r="B629" s="39" t="s">
        <v>31</v>
      </c>
      <c r="G629" s="2"/>
    </row>
    <row r="630" spans="1:9" ht="16" x14ac:dyDescent="0.2">
      <c r="B630" s="39" t="s">
        <v>31</v>
      </c>
      <c r="G630" s="2"/>
    </row>
    <row r="633" spans="1:9" x14ac:dyDescent="0.2">
      <c r="B633" s="293" t="s">
        <v>55</v>
      </c>
      <c r="C633" s="270"/>
      <c r="D633" s="270"/>
      <c r="E633" s="270"/>
      <c r="F633" s="270"/>
      <c r="G633" s="270"/>
      <c r="H633" s="270"/>
      <c r="I633" s="270"/>
    </row>
    <row r="634" spans="1:9" x14ac:dyDescent="0.2">
      <c r="B634" s="4"/>
      <c r="C634" s="4"/>
      <c r="D634" s="4"/>
      <c r="E634" s="4"/>
      <c r="F634" s="4"/>
      <c r="G634" s="4"/>
      <c r="H634" s="4"/>
      <c r="I634" s="4"/>
    </row>
    <row r="635" spans="1:9" ht="17" thickBot="1" x14ac:dyDescent="0.25">
      <c r="B635" s="294" t="s">
        <v>70</v>
      </c>
      <c r="C635" s="295"/>
      <c r="D635" s="295"/>
      <c r="E635" s="295"/>
      <c r="F635" s="295"/>
      <c r="G635" s="2"/>
    </row>
    <row r="636" spans="1:9" x14ac:dyDescent="0.2">
      <c r="B636" s="32" t="s">
        <v>39</v>
      </c>
      <c r="C636" s="285" t="s">
        <v>44</v>
      </c>
      <c r="D636" s="286"/>
      <c r="E636" s="286"/>
      <c r="F636" s="287"/>
    </row>
    <row r="637" spans="1:9" x14ac:dyDescent="0.2">
      <c r="B637" s="33" t="s">
        <v>40</v>
      </c>
      <c r="C637" s="41" t="s">
        <v>66</v>
      </c>
      <c r="D637" s="40" t="s">
        <v>67</v>
      </c>
      <c r="E637" s="41" t="s">
        <v>71</v>
      </c>
      <c r="F637" s="47" t="s">
        <v>29</v>
      </c>
    </row>
    <row r="638" spans="1:9" x14ac:dyDescent="0.2">
      <c r="A638" s="26" t="s">
        <v>68</v>
      </c>
      <c r="B638" s="33">
        <v>24.99</v>
      </c>
      <c r="C638" s="42">
        <v>50</v>
      </c>
      <c r="D638" s="40">
        <v>110</v>
      </c>
      <c r="E638" s="42">
        <v>210</v>
      </c>
      <c r="F638" s="47"/>
    </row>
    <row r="639" spans="1:9" ht="16" thickBot="1" x14ac:dyDescent="0.25">
      <c r="A639" s="26" t="s">
        <v>69</v>
      </c>
      <c r="B639" s="84">
        <v>16</v>
      </c>
      <c r="C639" s="9">
        <v>1.6</v>
      </c>
      <c r="D639" s="69">
        <v>0.8</v>
      </c>
      <c r="E639" s="69">
        <v>0.3</v>
      </c>
      <c r="F639" s="83"/>
    </row>
    <row r="640" spans="1:9" ht="16" thickBot="1" x14ac:dyDescent="0.25">
      <c r="B640" s="6">
        <f>B639*B638</f>
        <v>399.84</v>
      </c>
      <c r="C640" s="43">
        <f>C639*C638</f>
        <v>80</v>
      </c>
      <c r="D640" s="7">
        <f>D639*D638</f>
        <v>88</v>
      </c>
      <c r="E640" s="46">
        <f>E639*E638</f>
        <v>63</v>
      </c>
      <c r="F640" s="5">
        <f>SUM(B640:E640)</f>
        <v>630.83999999999992</v>
      </c>
    </row>
    <row r="641" spans="1:7" ht="16" thickBot="1" x14ac:dyDescent="0.25"/>
    <row r="642" spans="1:7" ht="17" x14ac:dyDescent="0.25">
      <c r="B642" s="34" t="s">
        <v>45</v>
      </c>
      <c r="C642" s="285" t="s">
        <v>46</v>
      </c>
      <c r="D642" s="286"/>
      <c r="E642" s="286"/>
      <c r="F642" s="287"/>
      <c r="G642" s="2"/>
    </row>
    <row r="643" spans="1:7" x14ac:dyDescent="0.2">
      <c r="B643" s="33" t="s">
        <v>40</v>
      </c>
      <c r="C643" s="41" t="s">
        <v>41</v>
      </c>
      <c r="D643" s="40" t="s">
        <v>42</v>
      </c>
      <c r="E643" s="41" t="s">
        <v>43</v>
      </c>
      <c r="F643" s="47" t="s">
        <v>29</v>
      </c>
    </row>
    <row r="644" spans="1:7" x14ac:dyDescent="0.2">
      <c r="A644" s="26" t="s">
        <v>68</v>
      </c>
      <c r="B644" s="33">
        <f>B638</f>
        <v>24.99</v>
      </c>
      <c r="C644" s="42">
        <v>90</v>
      </c>
      <c r="D644" s="40">
        <v>330</v>
      </c>
      <c r="E644" s="42">
        <v>400</v>
      </c>
      <c r="F644" s="47"/>
    </row>
    <row r="645" spans="1:7" ht="16" thickBot="1" x14ac:dyDescent="0.25">
      <c r="A645" s="26" t="s">
        <v>69</v>
      </c>
      <c r="B645" s="63">
        <f>B639</f>
        <v>16</v>
      </c>
      <c r="C645" s="9">
        <v>1.6</v>
      </c>
      <c r="D645" s="9">
        <v>1.6</v>
      </c>
      <c r="E645" s="69">
        <v>0.3</v>
      </c>
      <c r="F645" s="83"/>
    </row>
    <row r="646" spans="1:7" ht="16" thickBot="1" x14ac:dyDescent="0.25">
      <c r="B646" s="6">
        <f>B640</f>
        <v>399.84</v>
      </c>
      <c r="C646" s="43">
        <f>C645*C644</f>
        <v>144</v>
      </c>
      <c r="D646" s="7">
        <f>D645*D644</f>
        <v>528</v>
      </c>
      <c r="E646" s="46">
        <f>E645*E644</f>
        <v>120</v>
      </c>
      <c r="F646" s="5">
        <f>SUM(B646:E646)</f>
        <v>1191.8399999999999</v>
      </c>
    </row>
    <row r="647" spans="1:7" x14ac:dyDescent="0.2">
      <c r="B647" s="8"/>
      <c r="C647" s="44"/>
      <c r="D647" s="8"/>
      <c r="E647" s="44"/>
      <c r="F647" s="8"/>
    </row>
    <row r="648" spans="1:7" ht="17" thickBot="1" x14ac:dyDescent="0.25">
      <c r="B648" s="35" t="s">
        <v>53</v>
      </c>
      <c r="E648" s="10" t="s">
        <v>31</v>
      </c>
    </row>
    <row r="649" spans="1:7" x14ac:dyDescent="0.2">
      <c r="B649" s="36" t="s">
        <v>54</v>
      </c>
      <c r="C649" s="285" t="s">
        <v>44</v>
      </c>
      <c r="D649" s="286"/>
      <c r="E649" s="286"/>
      <c r="F649" s="287"/>
    </row>
    <row r="650" spans="1:7" x14ac:dyDescent="0.2">
      <c r="B650" s="33" t="s">
        <v>40</v>
      </c>
      <c r="C650" s="41" t="s">
        <v>41</v>
      </c>
      <c r="D650" s="40" t="s">
        <v>42</v>
      </c>
      <c r="E650" s="41" t="s">
        <v>43</v>
      </c>
      <c r="F650" s="47" t="s">
        <v>29</v>
      </c>
    </row>
    <row r="651" spans="1:7" x14ac:dyDescent="0.2">
      <c r="A651" s="26" t="s">
        <v>68</v>
      </c>
      <c r="B651" s="33">
        <f>B638</f>
        <v>24.99</v>
      </c>
      <c r="C651" s="42">
        <v>50</v>
      </c>
      <c r="D651" s="40">
        <v>130</v>
      </c>
      <c r="E651" s="42">
        <v>200</v>
      </c>
      <c r="F651" s="47"/>
    </row>
    <row r="652" spans="1:7" ht="16" x14ac:dyDescent="0.2">
      <c r="B652" s="288" t="s">
        <v>75</v>
      </c>
      <c r="C652" s="289"/>
      <c r="D652" s="289"/>
      <c r="E652" s="289"/>
      <c r="F652" s="290"/>
    </row>
    <row r="653" spans="1:7" x14ac:dyDescent="0.2">
      <c r="A653" s="26" t="s">
        <v>69</v>
      </c>
      <c r="B653" s="84">
        <v>22.4</v>
      </c>
      <c r="C653" s="9">
        <v>0.4</v>
      </c>
      <c r="D653" s="9">
        <v>0.2</v>
      </c>
      <c r="E653" s="9">
        <v>0.1</v>
      </c>
      <c r="F653" s="83"/>
    </row>
    <row r="654" spans="1:7" x14ac:dyDescent="0.2">
      <c r="B654" s="291" t="s">
        <v>79</v>
      </c>
      <c r="C654" s="292"/>
      <c r="D654" s="292"/>
      <c r="E654" s="13">
        <v>1.25</v>
      </c>
      <c r="F654" s="40" t="s">
        <v>47</v>
      </c>
    </row>
    <row r="655" spans="1:7" ht="16" thickBot="1" x14ac:dyDescent="0.25">
      <c r="A655" s="26" t="s">
        <v>69</v>
      </c>
      <c r="B655" s="37" t="s">
        <v>31</v>
      </c>
      <c r="C655" s="69">
        <f>C653*E654</f>
        <v>0.5</v>
      </c>
      <c r="D655" s="69">
        <f>D653*1.25</f>
        <v>0.25</v>
      </c>
      <c r="E655" s="69">
        <f>E653*1.25</f>
        <v>0.125</v>
      </c>
      <c r="F655" s="83"/>
    </row>
    <row r="656" spans="1:7" ht="16" thickBot="1" x14ac:dyDescent="0.25">
      <c r="B656" s="14">
        <f>B653*B651</f>
        <v>559.77599999999995</v>
      </c>
      <c r="C656" s="45">
        <f>C655*C651</f>
        <v>25</v>
      </c>
      <c r="D656" s="14">
        <f>D655*D651</f>
        <v>32.5</v>
      </c>
      <c r="E656" s="45">
        <f>E655*E651</f>
        <v>25</v>
      </c>
      <c r="F656" s="15">
        <f>SUM(B656:E656)</f>
        <v>642.27599999999995</v>
      </c>
    </row>
    <row r="657" spans="1:6" x14ac:dyDescent="0.2">
      <c r="B657" s="8"/>
      <c r="C657" s="44"/>
      <c r="D657" s="8"/>
      <c r="E657" s="44"/>
      <c r="F657" s="8"/>
    </row>
    <row r="658" spans="1:6" ht="17" thickBot="1" x14ac:dyDescent="0.25">
      <c r="B658" s="294" t="s">
        <v>72</v>
      </c>
      <c r="C658" s="295"/>
      <c r="D658" s="295"/>
      <c r="E658" s="295" t="s">
        <v>31</v>
      </c>
      <c r="F658" s="295"/>
    </row>
    <row r="659" spans="1:6" x14ac:dyDescent="0.2">
      <c r="B659" s="36" t="s">
        <v>54</v>
      </c>
      <c r="C659" s="285" t="s">
        <v>44</v>
      </c>
      <c r="D659" s="286"/>
      <c r="E659" s="286"/>
      <c r="F659" s="287"/>
    </row>
    <row r="660" spans="1:6" x14ac:dyDescent="0.2">
      <c r="B660" s="33" t="s">
        <v>40</v>
      </c>
      <c r="C660" s="41" t="s">
        <v>41</v>
      </c>
      <c r="D660" s="40" t="s">
        <v>42</v>
      </c>
      <c r="E660" s="41" t="s">
        <v>43</v>
      </c>
      <c r="F660" s="47" t="s">
        <v>29</v>
      </c>
    </row>
    <row r="661" spans="1:6" x14ac:dyDescent="0.2">
      <c r="A661" s="26" t="s">
        <v>68</v>
      </c>
      <c r="B661" s="33">
        <f>B638</f>
        <v>24.99</v>
      </c>
      <c r="C661" s="42">
        <v>40</v>
      </c>
      <c r="D661" s="40">
        <v>130</v>
      </c>
      <c r="E661" s="42">
        <v>200</v>
      </c>
      <c r="F661" s="47"/>
    </row>
    <row r="662" spans="1:6" ht="16" x14ac:dyDescent="0.2">
      <c r="B662" s="288" t="s">
        <v>76</v>
      </c>
      <c r="C662" s="289"/>
      <c r="D662" s="289"/>
      <c r="E662" s="289"/>
      <c r="F662" s="290"/>
    </row>
    <row r="663" spans="1:6" x14ac:dyDescent="0.2">
      <c r="A663" s="26" t="s">
        <v>69</v>
      </c>
      <c r="B663" s="63">
        <f>B653</f>
        <v>22.4</v>
      </c>
      <c r="C663" s="9">
        <v>3.8</v>
      </c>
      <c r="D663" s="9">
        <v>1.9</v>
      </c>
      <c r="E663" s="9">
        <v>0.6</v>
      </c>
      <c r="F663" s="83"/>
    </row>
    <row r="664" spans="1:6" x14ac:dyDescent="0.2">
      <c r="A664" s="10"/>
      <c r="B664" s="291" t="s">
        <v>88</v>
      </c>
      <c r="C664" s="292"/>
      <c r="D664" s="292"/>
      <c r="E664" s="13">
        <v>1.5</v>
      </c>
      <c r="F664" s="40" t="s">
        <v>47</v>
      </c>
    </row>
    <row r="665" spans="1:6" ht="16" thickBot="1" x14ac:dyDescent="0.25">
      <c r="A665" s="26" t="s">
        <v>69</v>
      </c>
      <c r="B665" s="37" t="s">
        <v>31</v>
      </c>
      <c r="C665" s="70">
        <f>C663*E664</f>
        <v>5.6999999999999993</v>
      </c>
      <c r="D665" s="69">
        <f>D663*E664</f>
        <v>2.8499999999999996</v>
      </c>
      <c r="E665" s="71">
        <f>E663*E664</f>
        <v>0.89999999999999991</v>
      </c>
      <c r="F665" s="82"/>
    </row>
    <row r="666" spans="1:6" ht="16" thickBot="1" x14ac:dyDescent="0.25">
      <c r="A666" s="10"/>
      <c r="B666" s="14">
        <f>B656</f>
        <v>559.77599999999995</v>
      </c>
      <c r="C666" s="45">
        <f>C665*C661</f>
        <v>227.99999999999997</v>
      </c>
      <c r="D666" s="14">
        <f>D665*D661</f>
        <v>370.49999999999994</v>
      </c>
      <c r="E666" s="45">
        <f>E665*E661</f>
        <v>179.99999999999997</v>
      </c>
      <c r="F666" s="15">
        <f>SUM(B666:E666)</f>
        <v>1338.2759999999998</v>
      </c>
    </row>
    <row r="668" spans="1:6" ht="17" thickBot="1" x14ac:dyDescent="0.25">
      <c r="B668" s="38" t="s">
        <v>77</v>
      </c>
    </row>
    <row r="669" spans="1:6" x14ac:dyDescent="0.2">
      <c r="B669" s="36" t="s">
        <v>54</v>
      </c>
      <c r="C669" s="285" t="s">
        <v>44</v>
      </c>
      <c r="D669" s="286"/>
      <c r="E669" s="286"/>
      <c r="F669" s="287"/>
    </row>
    <row r="670" spans="1:6" x14ac:dyDescent="0.2">
      <c r="B670" s="33" t="s">
        <v>40</v>
      </c>
      <c r="C670" s="41" t="s">
        <v>41</v>
      </c>
      <c r="D670" s="40" t="s">
        <v>42</v>
      </c>
      <c r="E670" s="41" t="s">
        <v>43</v>
      </c>
      <c r="F670" s="47" t="s">
        <v>29</v>
      </c>
    </row>
    <row r="671" spans="1:6" x14ac:dyDescent="0.2">
      <c r="A671" s="26" t="s">
        <v>68</v>
      </c>
      <c r="B671" s="33">
        <f>B638</f>
        <v>24.99</v>
      </c>
      <c r="C671" s="42">
        <v>50</v>
      </c>
      <c r="D671" s="40">
        <v>130</v>
      </c>
      <c r="E671" s="42">
        <v>200</v>
      </c>
      <c r="F671" s="47"/>
    </row>
    <row r="672" spans="1:6" ht="16" x14ac:dyDescent="0.2">
      <c r="B672" s="288" t="s">
        <v>78</v>
      </c>
      <c r="C672" s="289"/>
      <c r="D672" s="289"/>
      <c r="E672" s="289"/>
      <c r="F672" s="290"/>
    </row>
    <row r="673" spans="1:9" x14ac:dyDescent="0.2">
      <c r="A673" s="26" t="s">
        <v>69</v>
      </c>
      <c r="B673" s="65">
        <f>B663</f>
        <v>22.4</v>
      </c>
      <c r="C673" s="9">
        <v>7.7</v>
      </c>
      <c r="D673" s="9">
        <v>3.8</v>
      </c>
      <c r="E673" s="9">
        <v>1.3</v>
      </c>
      <c r="F673" s="81"/>
      <c r="G673" s="10"/>
      <c r="H673" s="10"/>
      <c r="I673" s="10"/>
    </row>
    <row r="674" spans="1:9" x14ac:dyDescent="0.2">
      <c r="B674" s="291" t="s">
        <v>89</v>
      </c>
      <c r="C674" s="292"/>
      <c r="D674" s="292"/>
      <c r="E674" s="13">
        <v>1.75</v>
      </c>
      <c r="F674" s="40" t="s">
        <v>47</v>
      </c>
      <c r="G674" s="10"/>
      <c r="H674" s="10"/>
      <c r="I674" s="10"/>
    </row>
    <row r="675" spans="1:9" ht="16" thickBot="1" x14ac:dyDescent="0.25">
      <c r="A675" s="26" t="s">
        <v>69</v>
      </c>
      <c r="B675" s="37" t="s">
        <v>31</v>
      </c>
      <c r="C675" s="70">
        <f>C673*E674</f>
        <v>13.475</v>
      </c>
      <c r="D675" s="69">
        <f>D673*E674</f>
        <v>6.6499999999999995</v>
      </c>
      <c r="E675" s="69">
        <f>E673*E674</f>
        <v>2.2749999999999999</v>
      </c>
      <c r="F675" s="82"/>
      <c r="G675" s="10"/>
      <c r="H675" s="10"/>
      <c r="I675" s="10"/>
    </row>
    <row r="676" spans="1:9" ht="16" thickBot="1" x14ac:dyDescent="0.25">
      <c r="B676" s="14">
        <f>B666</f>
        <v>559.77599999999995</v>
      </c>
      <c r="C676" s="45">
        <f>C675*C671</f>
        <v>673.75</v>
      </c>
      <c r="D676" s="14">
        <f>D675*D671</f>
        <v>864.49999999999989</v>
      </c>
      <c r="E676" s="45">
        <f>E675*E671</f>
        <v>455</v>
      </c>
      <c r="F676" s="15">
        <f>SUM(B676:E676)</f>
        <v>2553.0259999999998</v>
      </c>
    </row>
    <row r="677" spans="1:9" ht="16" x14ac:dyDescent="0.2">
      <c r="B677" s="39" t="s">
        <v>31</v>
      </c>
      <c r="G677" s="2"/>
    </row>
    <row r="678" spans="1:9" ht="16" x14ac:dyDescent="0.2">
      <c r="B678" s="39" t="s">
        <v>31</v>
      </c>
      <c r="G678" s="2"/>
    </row>
    <row r="679" spans="1:9" ht="16" x14ac:dyDescent="0.2">
      <c r="B679" s="39" t="s">
        <v>31</v>
      </c>
      <c r="G679" s="2"/>
    </row>
    <row r="682" spans="1:9" x14ac:dyDescent="0.2">
      <c r="B682" s="293" t="s">
        <v>56</v>
      </c>
      <c r="C682" s="270"/>
      <c r="D682" s="270"/>
      <c r="E682" s="270"/>
      <c r="F682" s="270"/>
      <c r="G682" s="270"/>
      <c r="H682" s="270"/>
      <c r="I682" s="270"/>
    </row>
    <row r="683" spans="1:9" x14ac:dyDescent="0.2">
      <c r="B683" s="4"/>
      <c r="C683" s="4"/>
      <c r="D683" s="4"/>
      <c r="E683" s="4"/>
      <c r="F683" s="4"/>
      <c r="G683" s="4"/>
      <c r="H683" s="4"/>
      <c r="I683" s="4"/>
    </row>
    <row r="684" spans="1:9" ht="17" thickBot="1" x14ac:dyDescent="0.25">
      <c r="B684" s="294" t="s">
        <v>70</v>
      </c>
      <c r="C684" s="295"/>
      <c r="D684" s="295"/>
      <c r="E684" s="295"/>
      <c r="F684" s="295"/>
      <c r="G684" s="2"/>
    </row>
    <row r="685" spans="1:9" x14ac:dyDescent="0.2">
      <c r="B685" s="32" t="s">
        <v>39</v>
      </c>
      <c r="C685" s="285" t="s">
        <v>44</v>
      </c>
      <c r="D685" s="286"/>
      <c r="E685" s="286"/>
      <c r="F685" s="287"/>
    </row>
    <row r="686" spans="1:9" x14ac:dyDescent="0.2">
      <c r="B686" s="33" t="s">
        <v>40</v>
      </c>
      <c r="C686" s="41" t="s">
        <v>66</v>
      </c>
      <c r="D686" s="40" t="s">
        <v>67</v>
      </c>
      <c r="E686" s="41" t="s">
        <v>71</v>
      </c>
      <c r="F686" s="47" t="s">
        <v>29</v>
      </c>
    </row>
    <row r="687" spans="1:9" x14ac:dyDescent="0.2">
      <c r="A687" s="26" t="s">
        <v>68</v>
      </c>
      <c r="B687" s="33">
        <v>44.9</v>
      </c>
      <c r="C687" s="42">
        <v>50</v>
      </c>
      <c r="D687" s="40">
        <v>110</v>
      </c>
      <c r="E687" s="42">
        <v>210</v>
      </c>
      <c r="F687" s="47"/>
    </row>
    <row r="688" spans="1:9" ht="16" thickBot="1" x14ac:dyDescent="0.25">
      <c r="A688" s="26" t="s">
        <v>69</v>
      </c>
      <c r="B688" s="84">
        <v>2</v>
      </c>
      <c r="C688" s="9">
        <v>0.4</v>
      </c>
      <c r="D688" s="69">
        <v>0.2</v>
      </c>
      <c r="E688" s="69">
        <v>0.1</v>
      </c>
      <c r="F688" s="83"/>
    </row>
    <row r="689" spans="1:7" ht="16" thickBot="1" x14ac:dyDescent="0.25">
      <c r="B689" s="6">
        <f>B688*B687</f>
        <v>89.8</v>
      </c>
      <c r="C689" s="43">
        <f>C688*C687</f>
        <v>20</v>
      </c>
      <c r="D689" s="7">
        <f>D688*D687</f>
        <v>22</v>
      </c>
      <c r="E689" s="46">
        <f>E688*E687</f>
        <v>21</v>
      </c>
      <c r="F689" s="5">
        <f>SUM(B689:E689)</f>
        <v>152.80000000000001</v>
      </c>
    </row>
    <row r="690" spans="1:7" ht="16" thickBot="1" x14ac:dyDescent="0.25"/>
    <row r="691" spans="1:7" ht="17" x14ac:dyDescent="0.25">
      <c r="B691" s="34" t="s">
        <v>45</v>
      </c>
      <c r="C691" s="285" t="s">
        <v>46</v>
      </c>
      <c r="D691" s="286"/>
      <c r="E691" s="286"/>
      <c r="F691" s="287"/>
      <c r="G691" s="2"/>
    </row>
    <row r="692" spans="1:7" x14ac:dyDescent="0.2">
      <c r="B692" s="33" t="s">
        <v>40</v>
      </c>
      <c r="C692" s="41" t="s">
        <v>41</v>
      </c>
      <c r="D692" s="40" t="s">
        <v>42</v>
      </c>
      <c r="E692" s="41" t="s">
        <v>43</v>
      </c>
      <c r="F692" s="47" t="s">
        <v>29</v>
      </c>
    </row>
    <row r="693" spans="1:7" x14ac:dyDescent="0.2">
      <c r="A693" s="26" t="s">
        <v>68</v>
      </c>
      <c r="B693" s="33">
        <f>B687</f>
        <v>44.9</v>
      </c>
      <c r="C693" s="42">
        <v>90</v>
      </c>
      <c r="D693" s="40">
        <v>330</v>
      </c>
      <c r="E693" s="42">
        <v>400</v>
      </c>
      <c r="F693" s="47"/>
    </row>
    <row r="694" spans="1:7" ht="16" thickBot="1" x14ac:dyDescent="0.25">
      <c r="A694" s="26" t="s">
        <v>69</v>
      </c>
      <c r="B694" s="63">
        <f>B688</f>
        <v>2</v>
      </c>
      <c r="C694" s="9">
        <v>1.6</v>
      </c>
      <c r="D694" s="9">
        <v>1.6</v>
      </c>
      <c r="E694" s="69">
        <v>0.3</v>
      </c>
      <c r="F694" s="83"/>
    </row>
    <row r="695" spans="1:7" ht="16" thickBot="1" x14ac:dyDescent="0.25">
      <c r="B695" s="6">
        <f>B689</f>
        <v>89.8</v>
      </c>
      <c r="C695" s="43">
        <f>C694*C693</f>
        <v>144</v>
      </c>
      <c r="D695" s="7">
        <f>D694*D693</f>
        <v>528</v>
      </c>
      <c r="E695" s="46">
        <f>E694*E693</f>
        <v>120</v>
      </c>
      <c r="F695" s="5">
        <f>SUM(B695:E695)</f>
        <v>881.8</v>
      </c>
    </row>
    <row r="696" spans="1:7" x14ac:dyDescent="0.2">
      <c r="B696" s="8"/>
      <c r="C696" s="44"/>
      <c r="D696" s="8"/>
      <c r="E696" s="44"/>
      <c r="F696" s="8"/>
    </row>
    <row r="697" spans="1:7" ht="17" thickBot="1" x14ac:dyDescent="0.25">
      <c r="B697" s="35" t="s">
        <v>53</v>
      </c>
      <c r="E697" s="10" t="s">
        <v>31</v>
      </c>
    </row>
    <row r="698" spans="1:7" x14ac:dyDescent="0.2">
      <c r="B698" s="36" t="s">
        <v>54</v>
      </c>
      <c r="C698" s="285" t="s">
        <v>44</v>
      </c>
      <c r="D698" s="286"/>
      <c r="E698" s="286"/>
      <c r="F698" s="287"/>
    </row>
    <row r="699" spans="1:7" x14ac:dyDescent="0.2">
      <c r="B699" s="33" t="s">
        <v>40</v>
      </c>
      <c r="C699" s="41" t="s">
        <v>41</v>
      </c>
      <c r="D699" s="40" t="s">
        <v>42</v>
      </c>
      <c r="E699" s="41" t="s">
        <v>43</v>
      </c>
      <c r="F699" s="47" t="s">
        <v>29</v>
      </c>
    </row>
    <row r="700" spans="1:7" x14ac:dyDescent="0.2">
      <c r="A700" s="26" t="s">
        <v>68</v>
      </c>
      <c r="B700" s="33">
        <f>B687</f>
        <v>44.9</v>
      </c>
      <c r="C700" s="42">
        <v>50</v>
      </c>
      <c r="D700" s="40">
        <v>130</v>
      </c>
      <c r="E700" s="42">
        <v>200</v>
      </c>
      <c r="F700" s="47"/>
    </row>
    <row r="701" spans="1:7" ht="16" x14ac:dyDescent="0.2">
      <c r="B701" s="288" t="s">
        <v>75</v>
      </c>
      <c r="C701" s="289"/>
      <c r="D701" s="289"/>
      <c r="E701" s="289"/>
      <c r="F701" s="290"/>
    </row>
    <row r="702" spans="1:7" x14ac:dyDescent="0.2">
      <c r="A702" s="26" t="s">
        <v>69</v>
      </c>
      <c r="B702" s="84">
        <v>2.8</v>
      </c>
      <c r="C702" s="9">
        <v>0.4</v>
      </c>
      <c r="D702" s="9">
        <v>0.2</v>
      </c>
      <c r="E702" s="9">
        <v>0.1</v>
      </c>
      <c r="F702" s="83"/>
    </row>
    <row r="703" spans="1:7" x14ac:dyDescent="0.2">
      <c r="B703" s="291" t="s">
        <v>79</v>
      </c>
      <c r="C703" s="292"/>
      <c r="D703" s="292"/>
      <c r="E703" s="13">
        <v>1.25</v>
      </c>
      <c r="F703" s="40" t="s">
        <v>47</v>
      </c>
    </row>
    <row r="704" spans="1:7" ht="16" thickBot="1" x14ac:dyDescent="0.25">
      <c r="A704" s="26" t="s">
        <v>69</v>
      </c>
      <c r="B704" s="37" t="s">
        <v>31</v>
      </c>
      <c r="C704" s="69">
        <f>C702*E703</f>
        <v>0.5</v>
      </c>
      <c r="D704" s="69">
        <f>D702*1.25</f>
        <v>0.25</v>
      </c>
      <c r="E704" s="69">
        <f>E702*1.25</f>
        <v>0.125</v>
      </c>
      <c r="F704" s="83"/>
    </row>
    <row r="705" spans="1:6" ht="16" thickBot="1" x14ac:dyDescent="0.25">
      <c r="B705" s="14">
        <f>B702*B700</f>
        <v>125.71999999999998</v>
      </c>
      <c r="C705" s="45">
        <f>C704*C700</f>
        <v>25</v>
      </c>
      <c r="D705" s="14">
        <f>D704*D700</f>
        <v>32.5</v>
      </c>
      <c r="E705" s="45">
        <f>E704*E700</f>
        <v>25</v>
      </c>
      <c r="F705" s="15">
        <f>SUM(B705:E705)</f>
        <v>208.21999999999997</v>
      </c>
    </row>
    <row r="706" spans="1:6" x14ac:dyDescent="0.2">
      <c r="B706" s="8"/>
      <c r="C706" s="44"/>
      <c r="D706" s="8"/>
      <c r="E706" s="44"/>
      <c r="F706" s="8"/>
    </row>
    <row r="707" spans="1:6" ht="17" thickBot="1" x14ac:dyDescent="0.25">
      <c r="B707" s="294" t="s">
        <v>72</v>
      </c>
      <c r="C707" s="295"/>
      <c r="D707" s="295"/>
      <c r="E707" s="295" t="s">
        <v>31</v>
      </c>
      <c r="F707" s="295"/>
    </row>
    <row r="708" spans="1:6" x14ac:dyDescent="0.2">
      <c r="B708" s="36" t="s">
        <v>54</v>
      </c>
      <c r="C708" s="285" t="s">
        <v>44</v>
      </c>
      <c r="D708" s="286"/>
      <c r="E708" s="286"/>
      <c r="F708" s="287"/>
    </row>
    <row r="709" spans="1:6" x14ac:dyDescent="0.2">
      <c r="B709" s="33" t="s">
        <v>40</v>
      </c>
      <c r="C709" s="41" t="s">
        <v>41</v>
      </c>
      <c r="D709" s="40" t="s">
        <v>42</v>
      </c>
      <c r="E709" s="41" t="s">
        <v>43</v>
      </c>
      <c r="F709" s="47" t="s">
        <v>29</v>
      </c>
    </row>
    <row r="710" spans="1:6" x14ac:dyDescent="0.2">
      <c r="A710" s="26" t="s">
        <v>68</v>
      </c>
      <c r="B710" s="33">
        <f>B687</f>
        <v>44.9</v>
      </c>
      <c r="C710" s="42">
        <v>40</v>
      </c>
      <c r="D710" s="40">
        <v>130</v>
      </c>
      <c r="E710" s="42">
        <v>200</v>
      </c>
      <c r="F710" s="47"/>
    </row>
    <row r="711" spans="1:6" ht="16" x14ac:dyDescent="0.2">
      <c r="B711" s="288" t="s">
        <v>76</v>
      </c>
      <c r="C711" s="289"/>
      <c r="D711" s="289"/>
      <c r="E711" s="289"/>
      <c r="F711" s="290"/>
    </row>
    <row r="712" spans="1:6" x14ac:dyDescent="0.2">
      <c r="A712" s="26" t="s">
        <v>69</v>
      </c>
      <c r="B712" s="63">
        <f>B702</f>
        <v>2.8</v>
      </c>
      <c r="C712" s="9">
        <v>0.6</v>
      </c>
      <c r="D712" s="9">
        <v>0.3</v>
      </c>
      <c r="E712" s="9">
        <v>0.1</v>
      </c>
      <c r="F712" s="83"/>
    </row>
    <row r="713" spans="1:6" x14ac:dyDescent="0.2">
      <c r="A713" s="10"/>
      <c r="B713" s="291" t="s">
        <v>88</v>
      </c>
      <c r="C713" s="292"/>
      <c r="D713" s="292"/>
      <c r="E713" s="13">
        <v>1.5</v>
      </c>
      <c r="F713" s="40" t="s">
        <v>47</v>
      </c>
    </row>
    <row r="714" spans="1:6" ht="16" thickBot="1" x14ac:dyDescent="0.25">
      <c r="A714" s="26" t="s">
        <v>69</v>
      </c>
      <c r="B714" s="37" t="s">
        <v>31</v>
      </c>
      <c r="C714" s="70">
        <f>C712*E713</f>
        <v>0.89999999999999991</v>
      </c>
      <c r="D714" s="69">
        <f>D712*E713</f>
        <v>0.44999999999999996</v>
      </c>
      <c r="E714" s="71">
        <f>E712*E713</f>
        <v>0.15000000000000002</v>
      </c>
      <c r="F714" s="82"/>
    </row>
    <row r="715" spans="1:6" ht="16" thickBot="1" x14ac:dyDescent="0.25">
      <c r="A715" s="10"/>
      <c r="B715" s="14">
        <f>B705</f>
        <v>125.71999999999998</v>
      </c>
      <c r="C715" s="45">
        <f>C714*C710</f>
        <v>36</v>
      </c>
      <c r="D715" s="14">
        <f>D714*D710</f>
        <v>58.499999999999993</v>
      </c>
      <c r="E715" s="45">
        <f>E714*E710</f>
        <v>30.000000000000004</v>
      </c>
      <c r="F715" s="15">
        <f>SUM(B715:E715)</f>
        <v>250.21999999999997</v>
      </c>
    </row>
    <row r="717" spans="1:6" ht="17" thickBot="1" x14ac:dyDescent="0.25">
      <c r="B717" s="38" t="s">
        <v>77</v>
      </c>
    </row>
    <row r="718" spans="1:6" x14ac:dyDescent="0.2">
      <c r="B718" s="36" t="s">
        <v>54</v>
      </c>
      <c r="C718" s="285" t="s">
        <v>44</v>
      </c>
      <c r="D718" s="286"/>
      <c r="E718" s="286"/>
      <c r="F718" s="287"/>
    </row>
    <row r="719" spans="1:6" x14ac:dyDescent="0.2">
      <c r="B719" s="33" t="s">
        <v>40</v>
      </c>
      <c r="C719" s="41" t="s">
        <v>41</v>
      </c>
      <c r="D719" s="40" t="s">
        <v>42</v>
      </c>
      <c r="E719" s="41" t="s">
        <v>43</v>
      </c>
      <c r="F719" s="47" t="s">
        <v>29</v>
      </c>
    </row>
    <row r="720" spans="1:6" x14ac:dyDescent="0.2">
      <c r="A720" s="26" t="s">
        <v>68</v>
      </c>
      <c r="B720" s="33">
        <f>B687</f>
        <v>44.9</v>
      </c>
      <c r="C720" s="42">
        <v>50</v>
      </c>
      <c r="D720" s="40">
        <v>130</v>
      </c>
      <c r="E720" s="42">
        <v>200</v>
      </c>
      <c r="F720" s="47"/>
    </row>
    <row r="721" spans="1:9" ht="16" x14ac:dyDescent="0.2">
      <c r="B721" s="288" t="s">
        <v>78</v>
      </c>
      <c r="C721" s="289"/>
      <c r="D721" s="289"/>
      <c r="E721" s="289"/>
      <c r="F721" s="290"/>
    </row>
    <row r="722" spans="1:9" x14ac:dyDescent="0.2">
      <c r="A722" s="26" t="s">
        <v>69</v>
      </c>
      <c r="B722" s="65">
        <f>B712</f>
        <v>2.8</v>
      </c>
      <c r="C722" s="9">
        <v>2.8</v>
      </c>
      <c r="D722" s="9">
        <v>1.4</v>
      </c>
      <c r="E722" s="9">
        <v>0.5</v>
      </c>
      <c r="F722" s="81"/>
      <c r="G722" s="10"/>
      <c r="H722" s="10"/>
      <c r="I722" s="10"/>
    </row>
    <row r="723" spans="1:9" x14ac:dyDescent="0.2">
      <c r="B723" s="291" t="s">
        <v>89</v>
      </c>
      <c r="C723" s="292"/>
      <c r="D723" s="292"/>
      <c r="E723" s="13">
        <v>1.75</v>
      </c>
      <c r="F723" s="40" t="s">
        <v>47</v>
      </c>
      <c r="G723" s="10"/>
      <c r="H723" s="10"/>
      <c r="I723" s="10"/>
    </row>
    <row r="724" spans="1:9" ht="16" thickBot="1" x14ac:dyDescent="0.25">
      <c r="A724" s="26" t="s">
        <v>69</v>
      </c>
      <c r="B724" s="37" t="s">
        <v>31</v>
      </c>
      <c r="C724" s="70">
        <f>C722*E723</f>
        <v>4.8999999999999995</v>
      </c>
      <c r="D724" s="69">
        <f>D722*E723</f>
        <v>2.4499999999999997</v>
      </c>
      <c r="E724" s="69">
        <f>E722*E723</f>
        <v>0.875</v>
      </c>
      <c r="F724" s="82"/>
      <c r="G724" s="10"/>
      <c r="H724" s="10"/>
      <c r="I724" s="10"/>
    </row>
    <row r="725" spans="1:9" ht="16" thickBot="1" x14ac:dyDescent="0.25">
      <c r="B725" s="14">
        <f>B715</f>
        <v>125.71999999999998</v>
      </c>
      <c r="C725" s="45">
        <f>C724*C720</f>
        <v>244.99999999999997</v>
      </c>
      <c r="D725" s="14">
        <f>D724*D720</f>
        <v>318.49999999999994</v>
      </c>
      <c r="E725" s="45">
        <f>E724*E720</f>
        <v>175</v>
      </c>
      <c r="F725" s="15">
        <f>SUM(B725:E725)</f>
        <v>864.21999999999991</v>
      </c>
    </row>
    <row r="726" spans="1:9" ht="16" x14ac:dyDescent="0.2">
      <c r="B726" s="39" t="s">
        <v>31</v>
      </c>
      <c r="G726" s="2"/>
    </row>
    <row r="728" spans="1:9" x14ac:dyDescent="0.2">
      <c r="B728" s="293" t="s">
        <v>57</v>
      </c>
      <c r="C728" s="270"/>
      <c r="D728" s="270"/>
      <c r="E728" s="270"/>
      <c r="F728" s="270"/>
      <c r="G728" s="270"/>
      <c r="H728" s="270"/>
      <c r="I728" s="270"/>
    </row>
    <row r="729" spans="1:9" x14ac:dyDescent="0.2">
      <c r="B729" s="4"/>
      <c r="C729" s="4"/>
      <c r="D729" s="4"/>
      <c r="E729" s="4"/>
      <c r="F729" s="4"/>
      <c r="G729" s="4"/>
      <c r="H729" s="4"/>
      <c r="I729" s="4"/>
    </row>
    <row r="730" spans="1:9" ht="17" thickBot="1" x14ac:dyDescent="0.25">
      <c r="B730" s="294" t="s">
        <v>70</v>
      </c>
      <c r="C730" s="295"/>
      <c r="D730" s="295"/>
      <c r="E730" s="295"/>
      <c r="F730" s="295"/>
      <c r="G730" s="2"/>
    </row>
    <row r="731" spans="1:9" x14ac:dyDescent="0.2">
      <c r="B731" s="32" t="s">
        <v>39</v>
      </c>
      <c r="C731" s="285" t="s">
        <v>44</v>
      </c>
      <c r="D731" s="286"/>
      <c r="E731" s="286"/>
      <c r="F731" s="287"/>
    </row>
    <row r="732" spans="1:9" x14ac:dyDescent="0.2">
      <c r="B732" s="33" t="s">
        <v>40</v>
      </c>
      <c r="C732" s="41" t="s">
        <v>66</v>
      </c>
      <c r="D732" s="40" t="s">
        <v>67</v>
      </c>
      <c r="E732" s="41" t="s">
        <v>71</v>
      </c>
      <c r="F732" s="47" t="s">
        <v>29</v>
      </c>
    </row>
    <row r="733" spans="1:9" x14ac:dyDescent="0.2">
      <c r="A733" s="26" t="s">
        <v>68</v>
      </c>
      <c r="B733" s="33">
        <v>79.900000000000006</v>
      </c>
      <c r="C733" s="42">
        <v>50</v>
      </c>
      <c r="D733" s="40">
        <v>110</v>
      </c>
      <c r="E733" s="42">
        <v>210</v>
      </c>
      <c r="F733" s="47"/>
    </row>
    <row r="734" spans="1:9" ht="16" thickBot="1" x14ac:dyDescent="0.25">
      <c r="A734" s="26" t="s">
        <v>69</v>
      </c>
      <c r="B734" s="84">
        <v>2</v>
      </c>
      <c r="C734" s="9">
        <v>0.4</v>
      </c>
      <c r="D734" s="69">
        <v>0.2</v>
      </c>
      <c r="E734" s="69">
        <v>0.1</v>
      </c>
      <c r="F734" s="83"/>
    </row>
    <row r="735" spans="1:9" ht="16" thickBot="1" x14ac:dyDescent="0.25">
      <c r="B735" s="6">
        <f>B734*B733</f>
        <v>159.80000000000001</v>
      </c>
      <c r="C735" s="43">
        <f>C734*C733</f>
        <v>20</v>
      </c>
      <c r="D735" s="7">
        <f>D734*D733</f>
        <v>22</v>
      </c>
      <c r="E735" s="46">
        <f>E734*E733</f>
        <v>21</v>
      </c>
      <c r="F735" s="5">
        <f>SUM(B735:E735)</f>
        <v>222.8</v>
      </c>
    </row>
    <row r="736" spans="1:9" ht="16" thickBot="1" x14ac:dyDescent="0.25"/>
    <row r="737" spans="1:7" ht="17" x14ac:dyDescent="0.25">
      <c r="B737" s="34" t="s">
        <v>45</v>
      </c>
      <c r="C737" s="285" t="s">
        <v>46</v>
      </c>
      <c r="D737" s="286"/>
      <c r="E737" s="286"/>
      <c r="F737" s="287"/>
      <c r="G737" s="2"/>
    </row>
    <row r="738" spans="1:7" x14ac:dyDescent="0.2">
      <c r="B738" s="33" t="s">
        <v>40</v>
      </c>
      <c r="C738" s="41" t="s">
        <v>41</v>
      </c>
      <c r="D738" s="40" t="s">
        <v>42</v>
      </c>
      <c r="E738" s="41" t="s">
        <v>43</v>
      </c>
      <c r="F738" s="47" t="s">
        <v>29</v>
      </c>
    </row>
    <row r="739" spans="1:7" x14ac:dyDescent="0.2">
      <c r="A739" s="26" t="s">
        <v>68</v>
      </c>
      <c r="B739" s="33">
        <f>B733</f>
        <v>79.900000000000006</v>
      </c>
      <c r="C739" s="42">
        <v>90</v>
      </c>
      <c r="D739" s="40">
        <v>330</v>
      </c>
      <c r="E739" s="42">
        <v>400</v>
      </c>
      <c r="F739" s="47"/>
    </row>
    <row r="740" spans="1:7" ht="16" thickBot="1" x14ac:dyDescent="0.25">
      <c r="A740" s="26" t="s">
        <v>69</v>
      </c>
      <c r="B740" s="63">
        <f>B734</f>
        <v>2</v>
      </c>
      <c r="C740" s="9">
        <v>1.6</v>
      </c>
      <c r="D740" s="9">
        <v>1.6</v>
      </c>
      <c r="E740" s="69">
        <v>0.3</v>
      </c>
      <c r="F740" s="83"/>
    </row>
    <row r="741" spans="1:7" ht="16" thickBot="1" x14ac:dyDescent="0.25">
      <c r="B741" s="6">
        <f>B735</f>
        <v>159.80000000000001</v>
      </c>
      <c r="C741" s="43">
        <f>C740*C739</f>
        <v>144</v>
      </c>
      <c r="D741" s="7">
        <f>D740*D739</f>
        <v>528</v>
      </c>
      <c r="E741" s="46">
        <f>E740*E739</f>
        <v>120</v>
      </c>
      <c r="F741" s="5">
        <f>SUM(B741:E741)</f>
        <v>951.8</v>
      </c>
    </row>
    <row r="742" spans="1:7" x14ac:dyDescent="0.2">
      <c r="B742" s="8"/>
      <c r="C742" s="44"/>
      <c r="D742" s="8"/>
      <c r="E742" s="44"/>
      <c r="F742" s="8"/>
    </row>
    <row r="743" spans="1:7" ht="17" thickBot="1" x14ac:dyDescent="0.25">
      <c r="B743" s="35" t="s">
        <v>53</v>
      </c>
      <c r="E743" s="10" t="s">
        <v>31</v>
      </c>
    </row>
    <row r="744" spans="1:7" x14ac:dyDescent="0.2">
      <c r="B744" s="36" t="s">
        <v>54</v>
      </c>
      <c r="C744" s="285" t="s">
        <v>44</v>
      </c>
      <c r="D744" s="286"/>
      <c r="E744" s="286"/>
      <c r="F744" s="287"/>
    </row>
    <row r="745" spans="1:7" x14ac:dyDescent="0.2">
      <c r="B745" s="33" t="s">
        <v>40</v>
      </c>
      <c r="C745" s="41" t="s">
        <v>41</v>
      </c>
      <c r="D745" s="40" t="s">
        <v>42</v>
      </c>
      <c r="E745" s="41" t="s">
        <v>43</v>
      </c>
      <c r="F745" s="47" t="s">
        <v>29</v>
      </c>
    </row>
    <row r="746" spans="1:7" x14ac:dyDescent="0.2">
      <c r="A746" s="26" t="s">
        <v>68</v>
      </c>
      <c r="B746" s="33">
        <f>B733</f>
        <v>79.900000000000006</v>
      </c>
      <c r="C746" s="42">
        <v>50</v>
      </c>
      <c r="D746" s="40">
        <v>130</v>
      </c>
      <c r="E746" s="42">
        <v>200</v>
      </c>
      <c r="F746" s="47"/>
    </row>
    <row r="747" spans="1:7" ht="16" x14ac:dyDescent="0.2">
      <c r="B747" s="288" t="s">
        <v>75</v>
      </c>
      <c r="C747" s="289"/>
      <c r="D747" s="289"/>
      <c r="E747" s="289"/>
      <c r="F747" s="290"/>
    </row>
    <row r="748" spans="1:7" x14ac:dyDescent="0.2">
      <c r="A748" s="26" t="s">
        <v>69</v>
      </c>
      <c r="B748" s="84">
        <v>2.8</v>
      </c>
      <c r="C748" s="9">
        <v>0.4</v>
      </c>
      <c r="D748" s="9">
        <v>0.2</v>
      </c>
      <c r="E748" s="9">
        <v>0.1</v>
      </c>
      <c r="F748" s="83"/>
    </row>
    <row r="749" spans="1:7" x14ac:dyDescent="0.2">
      <c r="B749" s="291" t="s">
        <v>79</v>
      </c>
      <c r="C749" s="292"/>
      <c r="D749" s="292"/>
      <c r="E749" s="13">
        <v>1.25</v>
      </c>
      <c r="F749" s="40" t="s">
        <v>47</v>
      </c>
    </row>
    <row r="750" spans="1:7" ht="16" thickBot="1" x14ac:dyDescent="0.25">
      <c r="A750" s="26" t="s">
        <v>69</v>
      </c>
      <c r="B750" s="37" t="s">
        <v>31</v>
      </c>
      <c r="C750" s="69">
        <f>C748*E749</f>
        <v>0.5</v>
      </c>
      <c r="D750" s="69">
        <f>D748*1.25</f>
        <v>0.25</v>
      </c>
      <c r="E750" s="69">
        <f>E748*1.25</f>
        <v>0.125</v>
      </c>
      <c r="F750" s="83"/>
    </row>
    <row r="751" spans="1:7" ht="16" thickBot="1" x14ac:dyDescent="0.25">
      <c r="B751" s="14">
        <f>B748*B746</f>
        <v>223.72</v>
      </c>
      <c r="C751" s="45">
        <f>C750*C746</f>
        <v>25</v>
      </c>
      <c r="D751" s="14">
        <f>D750*D746</f>
        <v>32.5</v>
      </c>
      <c r="E751" s="45">
        <f>E750*E746</f>
        <v>25</v>
      </c>
      <c r="F751" s="15">
        <f>SUM(B751:E751)</f>
        <v>306.22000000000003</v>
      </c>
    </row>
    <row r="752" spans="1:7" x14ac:dyDescent="0.2">
      <c r="B752" s="8"/>
      <c r="C752" s="44"/>
      <c r="D752" s="8"/>
      <c r="E752" s="44"/>
      <c r="F752" s="8"/>
    </row>
    <row r="753" spans="1:9" ht="17" thickBot="1" x14ac:dyDescent="0.25">
      <c r="B753" s="294" t="s">
        <v>72</v>
      </c>
      <c r="C753" s="295"/>
      <c r="D753" s="295"/>
      <c r="E753" s="295" t="s">
        <v>31</v>
      </c>
      <c r="F753" s="295"/>
    </row>
    <row r="754" spans="1:9" x14ac:dyDescent="0.2">
      <c r="B754" s="36" t="s">
        <v>54</v>
      </c>
      <c r="C754" s="285" t="s">
        <v>44</v>
      </c>
      <c r="D754" s="286"/>
      <c r="E754" s="286"/>
      <c r="F754" s="287"/>
    </row>
    <row r="755" spans="1:9" x14ac:dyDescent="0.2">
      <c r="B755" s="33" t="s">
        <v>40</v>
      </c>
      <c r="C755" s="41" t="s">
        <v>41</v>
      </c>
      <c r="D755" s="40" t="s">
        <v>42</v>
      </c>
      <c r="E755" s="41" t="s">
        <v>43</v>
      </c>
      <c r="F755" s="47" t="s">
        <v>29</v>
      </c>
    </row>
    <row r="756" spans="1:9" x14ac:dyDescent="0.2">
      <c r="A756" s="26" t="s">
        <v>68</v>
      </c>
      <c r="B756" s="33">
        <f>B733</f>
        <v>79.900000000000006</v>
      </c>
      <c r="C756" s="42">
        <v>40</v>
      </c>
      <c r="D756" s="40">
        <v>130</v>
      </c>
      <c r="E756" s="42">
        <v>200</v>
      </c>
      <c r="F756" s="47"/>
    </row>
    <row r="757" spans="1:9" ht="16" x14ac:dyDescent="0.2">
      <c r="B757" s="288" t="s">
        <v>76</v>
      </c>
      <c r="C757" s="289"/>
      <c r="D757" s="289"/>
      <c r="E757" s="289"/>
      <c r="F757" s="290"/>
    </row>
    <row r="758" spans="1:9" x14ac:dyDescent="0.2">
      <c r="A758" s="26" t="s">
        <v>69</v>
      </c>
      <c r="B758" s="63">
        <f>B748</f>
        <v>2.8</v>
      </c>
      <c r="C758" s="9">
        <v>0.8</v>
      </c>
      <c r="D758" s="9">
        <v>0.4</v>
      </c>
      <c r="E758" s="9">
        <v>0.1</v>
      </c>
      <c r="F758" s="83"/>
    </row>
    <row r="759" spans="1:9" x14ac:dyDescent="0.2">
      <c r="A759" s="10"/>
      <c r="B759" s="291" t="s">
        <v>88</v>
      </c>
      <c r="C759" s="292"/>
      <c r="D759" s="292"/>
      <c r="E759" s="13">
        <v>1.5</v>
      </c>
      <c r="F759" s="40" t="s">
        <v>47</v>
      </c>
    </row>
    <row r="760" spans="1:9" ht="16" thickBot="1" x14ac:dyDescent="0.25">
      <c r="A760" s="26" t="s">
        <v>69</v>
      </c>
      <c r="B760" s="37" t="s">
        <v>31</v>
      </c>
      <c r="C760" s="70">
        <f>C758*E759</f>
        <v>1.2000000000000002</v>
      </c>
      <c r="D760" s="69">
        <f>D758*E759</f>
        <v>0.60000000000000009</v>
      </c>
      <c r="E760" s="71">
        <f>E758*E759</f>
        <v>0.15000000000000002</v>
      </c>
      <c r="F760" s="82"/>
    </row>
    <row r="761" spans="1:9" ht="16" thickBot="1" x14ac:dyDescent="0.25">
      <c r="A761" s="10"/>
      <c r="B761" s="14">
        <f>B751</f>
        <v>223.72</v>
      </c>
      <c r="C761" s="45">
        <f>C760*C756</f>
        <v>48.000000000000007</v>
      </c>
      <c r="D761" s="14">
        <f>D760*D756</f>
        <v>78.000000000000014</v>
      </c>
      <c r="E761" s="45">
        <f>E760*E756</f>
        <v>30.000000000000004</v>
      </c>
      <c r="F761" s="15">
        <f>SUM(B761:E761)</f>
        <v>379.72</v>
      </c>
    </row>
    <row r="763" spans="1:9" ht="17" thickBot="1" x14ac:dyDescent="0.25">
      <c r="B763" s="38" t="s">
        <v>77</v>
      </c>
    </row>
    <row r="764" spans="1:9" x14ac:dyDescent="0.2">
      <c r="B764" s="36" t="s">
        <v>54</v>
      </c>
      <c r="C764" s="285" t="s">
        <v>44</v>
      </c>
      <c r="D764" s="286"/>
      <c r="E764" s="286"/>
      <c r="F764" s="287"/>
    </row>
    <row r="765" spans="1:9" x14ac:dyDescent="0.2">
      <c r="B765" s="33" t="s">
        <v>40</v>
      </c>
      <c r="C765" s="41" t="s">
        <v>41</v>
      </c>
      <c r="D765" s="40" t="s">
        <v>42</v>
      </c>
      <c r="E765" s="41" t="s">
        <v>43</v>
      </c>
      <c r="F765" s="47" t="s">
        <v>29</v>
      </c>
    </row>
    <row r="766" spans="1:9" x14ac:dyDescent="0.2">
      <c r="A766" s="26" t="s">
        <v>68</v>
      </c>
      <c r="B766" s="33">
        <f>B733</f>
        <v>79.900000000000006</v>
      </c>
      <c r="C766" s="42">
        <v>50</v>
      </c>
      <c r="D766" s="40">
        <v>130</v>
      </c>
      <c r="E766" s="42">
        <v>200</v>
      </c>
      <c r="F766" s="47"/>
    </row>
    <row r="767" spans="1:9" ht="16" x14ac:dyDescent="0.2">
      <c r="B767" s="288" t="s">
        <v>78</v>
      </c>
      <c r="C767" s="289"/>
      <c r="D767" s="289"/>
      <c r="E767" s="289"/>
      <c r="F767" s="290"/>
    </row>
    <row r="768" spans="1:9" x14ac:dyDescent="0.2">
      <c r="A768" s="26" t="s">
        <v>69</v>
      </c>
      <c r="B768" s="65">
        <f>B758</f>
        <v>2.8</v>
      </c>
      <c r="C768" s="9">
        <v>0.9</v>
      </c>
      <c r="D768" s="9">
        <v>0.4</v>
      </c>
      <c r="E768" s="9">
        <v>0.1</v>
      </c>
      <c r="F768" s="81"/>
      <c r="G768" s="10"/>
      <c r="H768" s="10"/>
      <c r="I768" s="10"/>
    </row>
    <row r="769" spans="1:9" x14ac:dyDescent="0.2">
      <c r="B769" s="291" t="s">
        <v>89</v>
      </c>
      <c r="C769" s="292"/>
      <c r="D769" s="292"/>
      <c r="E769" s="13">
        <v>1.75</v>
      </c>
      <c r="F769" s="40" t="s">
        <v>47</v>
      </c>
      <c r="G769" s="10"/>
      <c r="H769" s="10"/>
      <c r="I769" s="10"/>
    </row>
    <row r="770" spans="1:9" ht="16" thickBot="1" x14ac:dyDescent="0.25">
      <c r="A770" s="26" t="s">
        <v>69</v>
      </c>
      <c r="B770" s="37" t="s">
        <v>31</v>
      </c>
      <c r="C770" s="70">
        <f>C768*E769</f>
        <v>1.575</v>
      </c>
      <c r="D770" s="69">
        <f>D768*E769</f>
        <v>0.70000000000000007</v>
      </c>
      <c r="E770" s="69">
        <f>E768*E769</f>
        <v>0.17500000000000002</v>
      </c>
      <c r="F770" s="82"/>
      <c r="G770" s="10"/>
      <c r="H770" s="10"/>
      <c r="I770" s="10"/>
    </row>
    <row r="771" spans="1:9" ht="16" thickBot="1" x14ac:dyDescent="0.25">
      <c r="B771" s="14">
        <f>B761</f>
        <v>223.72</v>
      </c>
      <c r="C771" s="45">
        <f>C770*C766</f>
        <v>78.75</v>
      </c>
      <c r="D771" s="14">
        <f>D770*D766</f>
        <v>91.000000000000014</v>
      </c>
      <c r="E771" s="45">
        <f>E770*E766</f>
        <v>35</v>
      </c>
      <c r="F771" s="15">
        <f>SUM(B771:E771)</f>
        <v>428.47</v>
      </c>
    </row>
    <row r="774" spans="1:9" x14ac:dyDescent="0.2">
      <c r="B774" s="293" t="s">
        <v>167</v>
      </c>
      <c r="C774" s="270"/>
      <c r="D774" s="270"/>
      <c r="E774" s="270"/>
      <c r="F774" s="270"/>
      <c r="G774" s="270"/>
      <c r="H774" s="270"/>
      <c r="I774" s="270"/>
    </row>
    <row r="775" spans="1:9" x14ac:dyDescent="0.2">
      <c r="B775" s="134"/>
      <c r="C775" s="134"/>
      <c r="D775" s="134"/>
      <c r="E775" s="134"/>
      <c r="F775" s="134"/>
      <c r="G775" s="134"/>
      <c r="H775" s="134"/>
      <c r="I775" s="134"/>
    </row>
    <row r="776" spans="1:9" ht="17" thickBot="1" x14ac:dyDescent="0.25">
      <c r="B776" s="294" t="s">
        <v>70</v>
      </c>
      <c r="C776" s="295"/>
      <c r="D776" s="295"/>
      <c r="E776" s="295"/>
      <c r="F776" s="295"/>
      <c r="G776" s="2"/>
    </row>
    <row r="777" spans="1:9" x14ac:dyDescent="0.2">
      <c r="B777" s="32" t="s">
        <v>39</v>
      </c>
      <c r="C777" s="285" t="s">
        <v>44</v>
      </c>
      <c r="D777" s="286"/>
      <c r="E777" s="286"/>
      <c r="F777" s="287"/>
    </row>
    <row r="778" spans="1:9" x14ac:dyDescent="0.2">
      <c r="B778" s="33" t="s">
        <v>40</v>
      </c>
      <c r="C778" s="41" t="s">
        <v>66</v>
      </c>
      <c r="D778" s="40" t="s">
        <v>67</v>
      </c>
      <c r="E778" s="41" t="s">
        <v>71</v>
      </c>
      <c r="F778" s="47" t="s">
        <v>29</v>
      </c>
    </row>
    <row r="779" spans="1:9" x14ac:dyDescent="0.2">
      <c r="A779" s="26" t="s">
        <v>68</v>
      </c>
      <c r="B779" s="33">
        <v>54.95</v>
      </c>
      <c r="C779" s="42">
        <v>50</v>
      </c>
      <c r="D779" s="40">
        <v>110</v>
      </c>
      <c r="E779" s="42">
        <v>210</v>
      </c>
      <c r="F779" s="47"/>
    </row>
    <row r="780" spans="1:9" ht="16" thickBot="1" x14ac:dyDescent="0.25">
      <c r="A780" s="26" t="s">
        <v>69</v>
      </c>
      <c r="B780" s="84">
        <v>0.6</v>
      </c>
      <c r="C780" s="9">
        <v>1.8</v>
      </c>
      <c r="D780" s="69">
        <v>0.9</v>
      </c>
      <c r="E780" s="69">
        <v>0.3</v>
      </c>
      <c r="F780" s="83"/>
    </row>
    <row r="781" spans="1:9" ht="16" thickBot="1" x14ac:dyDescent="0.25">
      <c r="B781" s="6">
        <f>B780*B779</f>
        <v>32.97</v>
      </c>
      <c r="C781" s="43">
        <f>C780*C779</f>
        <v>90</v>
      </c>
      <c r="D781" s="7">
        <f>D780*D779</f>
        <v>99</v>
      </c>
      <c r="E781" s="46">
        <f>E780*E779</f>
        <v>63</v>
      </c>
      <c r="F781" s="5">
        <f>SUM(B781:E781)</f>
        <v>284.97000000000003</v>
      </c>
    </row>
    <row r="782" spans="1:9" ht="16" thickBot="1" x14ac:dyDescent="0.25"/>
    <row r="783" spans="1:9" ht="17" x14ac:dyDescent="0.25">
      <c r="B783" s="34" t="s">
        <v>45</v>
      </c>
      <c r="C783" s="285" t="s">
        <v>46</v>
      </c>
      <c r="D783" s="286"/>
      <c r="E783" s="286"/>
      <c r="F783" s="287"/>
      <c r="G783" s="2"/>
    </row>
    <row r="784" spans="1:9" x14ac:dyDescent="0.2">
      <c r="B784" s="33" t="s">
        <v>40</v>
      </c>
      <c r="C784" s="41" t="s">
        <v>41</v>
      </c>
      <c r="D784" s="40" t="s">
        <v>42</v>
      </c>
      <c r="E784" s="41" t="s">
        <v>43</v>
      </c>
      <c r="F784" s="47" t="s">
        <v>29</v>
      </c>
    </row>
    <row r="785" spans="1:6" x14ac:dyDescent="0.2">
      <c r="A785" s="26" t="s">
        <v>68</v>
      </c>
      <c r="B785" s="33">
        <f>B779</f>
        <v>54.95</v>
      </c>
      <c r="C785" s="42">
        <v>90</v>
      </c>
      <c r="D785" s="40">
        <v>330</v>
      </c>
      <c r="E785" s="42">
        <v>400</v>
      </c>
      <c r="F785" s="47"/>
    </row>
    <row r="786" spans="1:6" ht="16" thickBot="1" x14ac:dyDescent="0.25">
      <c r="A786" s="26" t="s">
        <v>69</v>
      </c>
      <c r="B786" s="63">
        <f>B780</f>
        <v>0.6</v>
      </c>
      <c r="C786" s="9">
        <v>1.8</v>
      </c>
      <c r="D786" s="9">
        <v>1.8</v>
      </c>
      <c r="E786" s="69">
        <v>0.3</v>
      </c>
      <c r="F786" s="83"/>
    </row>
    <row r="787" spans="1:6" ht="16" thickBot="1" x14ac:dyDescent="0.25">
      <c r="B787" s="6">
        <f>B781</f>
        <v>32.97</v>
      </c>
      <c r="C787" s="43">
        <f>C786*C785</f>
        <v>162</v>
      </c>
      <c r="D787" s="7">
        <f>D786*D785</f>
        <v>594</v>
      </c>
      <c r="E787" s="46">
        <f>E786*E785</f>
        <v>120</v>
      </c>
      <c r="F787" s="5">
        <f>SUM(B787:E787)</f>
        <v>908.97</v>
      </c>
    </row>
    <row r="788" spans="1:6" x14ac:dyDescent="0.2">
      <c r="B788" s="8"/>
      <c r="C788" s="44"/>
      <c r="D788" s="8"/>
      <c r="E788" s="44"/>
      <c r="F788" s="8"/>
    </row>
    <row r="789" spans="1:6" ht="17" thickBot="1" x14ac:dyDescent="0.25">
      <c r="B789" s="35" t="s">
        <v>53</v>
      </c>
      <c r="E789" s="10" t="s">
        <v>31</v>
      </c>
    </row>
    <row r="790" spans="1:6" x14ac:dyDescent="0.2">
      <c r="B790" s="36" t="s">
        <v>54</v>
      </c>
      <c r="C790" s="285" t="s">
        <v>44</v>
      </c>
      <c r="D790" s="286"/>
      <c r="E790" s="286"/>
      <c r="F790" s="287"/>
    </row>
    <row r="791" spans="1:6" x14ac:dyDescent="0.2">
      <c r="B791" s="33" t="s">
        <v>40</v>
      </c>
      <c r="C791" s="41" t="s">
        <v>41</v>
      </c>
      <c r="D791" s="40" t="s">
        <v>42</v>
      </c>
      <c r="E791" s="41" t="s">
        <v>43</v>
      </c>
      <c r="F791" s="47" t="s">
        <v>29</v>
      </c>
    </row>
    <row r="792" spans="1:6" x14ac:dyDescent="0.2">
      <c r="A792" s="26" t="s">
        <v>68</v>
      </c>
      <c r="B792" s="33">
        <f>B779</f>
        <v>54.95</v>
      </c>
      <c r="C792" s="42">
        <v>50</v>
      </c>
      <c r="D792" s="40">
        <v>130</v>
      </c>
      <c r="E792" s="42">
        <v>200</v>
      </c>
      <c r="F792" s="47"/>
    </row>
    <row r="793" spans="1:6" ht="16" x14ac:dyDescent="0.2">
      <c r="B793" s="288" t="s">
        <v>75</v>
      </c>
      <c r="C793" s="289"/>
      <c r="D793" s="289"/>
      <c r="E793" s="289"/>
      <c r="F793" s="290"/>
    </row>
    <row r="794" spans="1:6" x14ac:dyDescent="0.2">
      <c r="A794" s="26" t="s">
        <v>69</v>
      </c>
      <c r="B794" s="84">
        <v>0.6</v>
      </c>
      <c r="C794" s="9">
        <v>1.8</v>
      </c>
      <c r="D794" s="9">
        <v>0.9</v>
      </c>
      <c r="E794" s="9">
        <v>0.3</v>
      </c>
      <c r="F794" s="83"/>
    </row>
    <row r="795" spans="1:6" x14ac:dyDescent="0.2">
      <c r="B795" s="291" t="s">
        <v>79</v>
      </c>
      <c r="C795" s="292"/>
      <c r="D795" s="292"/>
      <c r="E795" s="13">
        <v>1.25</v>
      </c>
      <c r="F795" s="40" t="s">
        <v>47</v>
      </c>
    </row>
    <row r="796" spans="1:6" ht="16" thickBot="1" x14ac:dyDescent="0.25">
      <c r="A796" s="26" t="s">
        <v>69</v>
      </c>
      <c r="B796" s="37" t="s">
        <v>31</v>
      </c>
      <c r="C796" s="69">
        <f>C794*E795</f>
        <v>2.25</v>
      </c>
      <c r="D796" s="69">
        <f>D794*1.25</f>
        <v>1.125</v>
      </c>
      <c r="E796" s="69">
        <f>E794*1.25</f>
        <v>0.375</v>
      </c>
      <c r="F796" s="83"/>
    </row>
    <row r="797" spans="1:6" ht="16" thickBot="1" x14ac:dyDescent="0.25">
      <c r="B797" s="14">
        <f>B794*B792</f>
        <v>32.97</v>
      </c>
      <c r="C797" s="45">
        <f>C796*C792</f>
        <v>112.5</v>
      </c>
      <c r="D797" s="14">
        <f>D796*D792</f>
        <v>146.25</v>
      </c>
      <c r="E797" s="45">
        <f>E796*E792</f>
        <v>75</v>
      </c>
      <c r="F797" s="15">
        <f>SUM(B797:E797)</f>
        <v>366.72</v>
      </c>
    </row>
    <row r="798" spans="1:6" x14ac:dyDescent="0.2">
      <c r="B798" s="8"/>
      <c r="C798" s="44"/>
      <c r="D798" s="8"/>
      <c r="E798" s="44"/>
      <c r="F798" s="8"/>
    </row>
    <row r="799" spans="1:6" ht="17" thickBot="1" x14ac:dyDescent="0.25">
      <c r="B799" s="294" t="s">
        <v>72</v>
      </c>
      <c r="C799" s="295"/>
      <c r="D799" s="295"/>
      <c r="E799" s="295" t="s">
        <v>31</v>
      </c>
      <c r="F799" s="295"/>
    </row>
    <row r="800" spans="1:6" x14ac:dyDescent="0.2">
      <c r="B800" s="36" t="s">
        <v>54</v>
      </c>
      <c r="C800" s="285" t="s">
        <v>44</v>
      </c>
      <c r="D800" s="286"/>
      <c r="E800" s="286"/>
      <c r="F800" s="287"/>
    </row>
    <row r="801" spans="1:9" x14ac:dyDescent="0.2">
      <c r="B801" s="33" t="s">
        <v>40</v>
      </c>
      <c r="C801" s="41" t="s">
        <v>41</v>
      </c>
      <c r="D801" s="40" t="s">
        <v>42</v>
      </c>
      <c r="E801" s="41" t="s">
        <v>43</v>
      </c>
      <c r="F801" s="47" t="s">
        <v>29</v>
      </c>
    </row>
    <row r="802" spans="1:9" x14ac:dyDescent="0.2">
      <c r="A802" s="26" t="s">
        <v>68</v>
      </c>
      <c r="B802" s="33">
        <f>B779</f>
        <v>54.95</v>
      </c>
      <c r="C802" s="42">
        <v>40</v>
      </c>
      <c r="D802" s="40">
        <v>130</v>
      </c>
      <c r="E802" s="42">
        <v>200</v>
      </c>
      <c r="F802" s="47"/>
    </row>
    <row r="803" spans="1:9" ht="16" x14ac:dyDescent="0.2">
      <c r="B803" s="288" t="s">
        <v>76</v>
      </c>
      <c r="C803" s="289"/>
      <c r="D803" s="289"/>
      <c r="E803" s="289"/>
      <c r="F803" s="290"/>
    </row>
    <row r="804" spans="1:9" x14ac:dyDescent="0.2">
      <c r="A804" s="26" t="s">
        <v>69</v>
      </c>
      <c r="B804" s="63">
        <f>B794</f>
        <v>0.6</v>
      </c>
      <c r="C804" s="9">
        <v>2.7</v>
      </c>
      <c r="D804" s="9">
        <v>1.4</v>
      </c>
      <c r="E804" s="9">
        <v>0.5</v>
      </c>
      <c r="F804" s="83"/>
    </row>
    <row r="805" spans="1:9" x14ac:dyDescent="0.2">
      <c r="A805" s="10"/>
      <c r="B805" s="291" t="s">
        <v>88</v>
      </c>
      <c r="C805" s="292"/>
      <c r="D805" s="292"/>
      <c r="E805" s="13">
        <v>1.5</v>
      </c>
      <c r="F805" s="40" t="s">
        <v>47</v>
      </c>
    </row>
    <row r="806" spans="1:9" ht="16" thickBot="1" x14ac:dyDescent="0.25">
      <c r="A806" s="26" t="s">
        <v>69</v>
      </c>
      <c r="B806" s="37" t="s">
        <v>31</v>
      </c>
      <c r="C806" s="70">
        <f>C804*E805</f>
        <v>4.0500000000000007</v>
      </c>
      <c r="D806" s="69">
        <f>D804*E805</f>
        <v>2.0999999999999996</v>
      </c>
      <c r="E806" s="71">
        <f>E804*E805</f>
        <v>0.75</v>
      </c>
      <c r="F806" s="82"/>
    </row>
    <row r="807" spans="1:9" ht="16" thickBot="1" x14ac:dyDescent="0.25">
      <c r="A807" s="10"/>
      <c r="B807" s="14">
        <f>B797</f>
        <v>32.97</v>
      </c>
      <c r="C807" s="45">
        <f>C806*C802</f>
        <v>162.00000000000003</v>
      </c>
      <c r="D807" s="14">
        <f>D806*D802</f>
        <v>272.99999999999994</v>
      </c>
      <c r="E807" s="45">
        <f>E806*E802</f>
        <v>150</v>
      </c>
      <c r="F807" s="15">
        <f>SUM(B807:E807)</f>
        <v>617.97</v>
      </c>
    </row>
    <row r="809" spans="1:9" ht="17" thickBot="1" x14ac:dyDescent="0.25">
      <c r="B809" s="38" t="s">
        <v>77</v>
      </c>
    </row>
    <row r="810" spans="1:9" x14ac:dyDescent="0.2">
      <c r="B810" s="36" t="s">
        <v>54</v>
      </c>
      <c r="C810" s="285" t="s">
        <v>44</v>
      </c>
      <c r="D810" s="286"/>
      <c r="E810" s="286"/>
      <c r="F810" s="287"/>
    </row>
    <row r="811" spans="1:9" x14ac:dyDescent="0.2">
      <c r="B811" s="33" t="s">
        <v>40</v>
      </c>
      <c r="C811" s="41" t="s">
        <v>41</v>
      </c>
      <c r="D811" s="40" t="s">
        <v>42</v>
      </c>
      <c r="E811" s="41" t="s">
        <v>43</v>
      </c>
      <c r="F811" s="47" t="s">
        <v>29</v>
      </c>
    </row>
    <row r="812" spans="1:9" x14ac:dyDescent="0.2">
      <c r="A812" s="26" t="s">
        <v>68</v>
      </c>
      <c r="B812" s="33">
        <f>B779</f>
        <v>54.95</v>
      </c>
      <c r="C812" s="42">
        <v>50</v>
      </c>
      <c r="D812" s="40">
        <v>130</v>
      </c>
      <c r="E812" s="42">
        <v>200</v>
      </c>
      <c r="F812" s="47"/>
    </row>
    <row r="813" spans="1:9" ht="16" x14ac:dyDescent="0.2">
      <c r="B813" s="288" t="s">
        <v>78</v>
      </c>
      <c r="C813" s="289"/>
      <c r="D813" s="289"/>
      <c r="E813" s="289"/>
      <c r="F813" s="290"/>
    </row>
    <row r="814" spans="1:9" x14ac:dyDescent="0.2">
      <c r="A814" s="26" t="s">
        <v>69</v>
      </c>
      <c r="B814" s="65">
        <v>0.84</v>
      </c>
      <c r="C814" s="9">
        <v>5.5</v>
      </c>
      <c r="D814" s="9">
        <v>2.8</v>
      </c>
      <c r="E814" s="9">
        <v>0.9</v>
      </c>
      <c r="F814" s="81"/>
      <c r="G814" s="10"/>
      <c r="H814" s="10"/>
      <c r="I814" s="10"/>
    </row>
    <row r="815" spans="1:9" x14ac:dyDescent="0.2">
      <c r="B815" s="291" t="s">
        <v>89</v>
      </c>
      <c r="C815" s="292"/>
      <c r="D815" s="292"/>
      <c r="E815" s="13">
        <v>1.75</v>
      </c>
      <c r="F815" s="40" t="s">
        <v>47</v>
      </c>
      <c r="G815" s="10"/>
      <c r="H815" s="10"/>
      <c r="I815" s="10"/>
    </row>
    <row r="816" spans="1:9" ht="16" thickBot="1" x14ac:dyDescent="0.25">
      <c r="A816" s="26" t="s">
        <v>69</v>
      </c>
      <c r="B816" s="37" t="s">
        <v>31</v>
      </c>
      <c r="C816" s="70">
        <f>C814*E815</f>
        <v>9.625</v>
      </c>
      <c r="D816" s="69">
        <f>D814*E815</f>
        <v>4.8999999999999995</v>
      </c>
      <c r="E816" s="69">
        <f>E814*E815</f>
        <v>1.575</v>
      </c>
      <c r="F816" s="82"/>
      <c r="G816" s="10"/>
      <c r="H816" s="10"/>
      <c r="I816" s="10"/>
    </row>
    <row r="817" spans="1:9" ht="16" thickBot="1" x14ac:dyDescent="0.25">
      <c r="B817" s="14">
        <v>23.09</v>
      </c>
      <c r="C817" s="45">
        <f>C816*C812</f>
        <v>481.25</v>
      </c>
      <c r="D817" s="14">
        <f>D816*D812</f>
        <v>636.99999999999989</v>
      </c>
      <c r="E817" s="45">
        <f>E816*E812</f>
        <v>315</v>
      </c>
      <c r="F817" s="15">
        <f>SUM(B817:E817)</f>
        <v>1456.34</v>
      </c>
    </row>
    <row r="820" spans="1:9" x14ac:dyDescent="0.2">
      <c r="B820" s="293" t="s">
        <v>169</v>
      </c>
      <c r="C820" s="270"/>
      <c r="D820" s="270"/>
      <c r="E820" s="270"/>
      <c r="F820" s="270"/>
      <c r="G820" s="270"/>
      <c r="H820" s="270"/>
      <c r="I820" s="270"/>
    </row>
    <row r="821" spans="1:9" x14ac:dyDescent="0.2">
      <c r="B821" s="134"/>
      <c r="C821" s="134"/>
      <c r="D821" s="134"/>
      <c r="E821" s="134"/>
      <c r="F821" s="134"/>
      <c r="G821" s="134"/>
      <c r="H821" s="134"/>
      <c r="I821" s="134"/>
    </row>
    <row r="822" spans="1:9" ht="17" thickBot="1" x14ac:dyDescent="0.25">
      <c r="B822" s="294" t="s">
        <v>70</v>
      </c>
      <c r="C822" s="295"/>
      <c r="D822" s="295"/>
      <c r="E822" s="295"/>
      <c r="F822" s="295"/>
      <c r="G822" s="2"/>
    </row>
    <row r="823" spans="1:9" x14ac:dyDescent="0.2">
      <c r="B823" s="32" t="s">
        <v>39</v>
      </c>
      <c r="C823" s="285" t="s">
        <v>44</v>
      </c>
      <c r="D823" s="286"/>
      <c r="E823" s="286"/>
      <c r="F823" s="287"/>
    </row>
    <row r="824" spans="1:9" x14ac:dyDescent="0.2">
      <c r="B824" s="33" t="s">
        <v>40</v>
      </c>
      <c r="C824" s="41" t="s">
        <v>66</v>
      </c>
      <c r="D824" s="40" t="s">
        <v>67</v>
      </c>
      <c r="E824" s="41" t="s">
        <v>71</v>
      </c>
      <c r="F824" s="47" t="s">
        <v>29</v>
      </c>
    </row>
    <row r="825" spans="1:9" x14ac:dyDescent="0.2">
      <c r="A825" s="26" t="s">
        <v>68</v>
      </c>
      <c r="B825" s="33">
        <v>55.95</v>
      </c>
      <c r="C825" s="42">
        <v>50</v>
      </c>
      <c r="D825" s="40">
        <v>110</v>
      </c>
      <c r="E825" s="42">
        <v>210</v>
      </c>
      <c r="F825" s="47"/>
    </row>
    <row r="826" spans="1:9" ht="16" thickBot="1" x14ac:dyDescent="0.25">
      <c r="A826" s="26" t="s">
        <v>69</v>
      </c>
      <c r="B826" s="84">
        <v>2</v>
      </c>
      <c r="C826" s="9">
        <v>3.2</v>
      </c>
      <c r="D826" s="69">
        <v>1.6</v>
      </c>
      <c r="E826" s="69">
        <v>0.5</v>
      </c>
      <c r="F826" s="83"/>
    </row>
    <row r="827" spans="1:9" ht="16" thickBot="1" x14ac:dyDescent="0.25">
      <c r="B827" s="6">
        <f>B826*B825</f>
        <v>111.9</v>
      </c>
      <c r="C827" s="43">
        <f>C826*C825</f>
        <v>160</v>
      </c>
      <c r="D827" s="7">
        <f>D826*D825</f>
        <v>176</v>
      </c>
      <c r="E827" s="46">
        <f>E826*E825</f>
        <v>105</v>
      </c>
      <c r="F827" s="5">
        <f>SUM(B827:E827)</f>
        <v>552.9</v>
      </c>
    </row>
    <row r="828" spans="1:9" ht="16" thickBot="1" x14ac:dyDescent="0.25"/>
    <row r="829" spans="1:9" ht="17" x14ac:dyDescent="0.25">
      <c r="B829" s="34" t="s">
        <v>45</v>
      </c>
      <c r="C829" s="285" t="s">
        <v>46</v>
      </c>
      <c r="D829" s="286"/>
      <c r="E829" s="286"/>
      <c r="F829" s="287"/>
      <c r="G829" s="2"/>
    </row>
    <row r="830" spans="1:9" x14ac:dyDescent="0.2">
      <c r="B830" s="33" t="s">
        <v>40</v>
      </c>
      <c r="C830" s="41" t="s">
        <v>41</v>
      </c>
      <c r="D830" s="40" t="s">
        <v>42</v>
      </c>
      <c r="E830" s="41" t="s">
        <v>43</v>
      </c>
      <c r="F830" s="47" t="s">
        <v>29</v>
      </c>
    </row>
    <row r="831" spans="1:9" x14ac:dyDescent="0.2">
      <c r="A831" s="26" t="s">
        <v>68</v>
      </c>
      <c r="B831" s="33">
        <f>B825</f>
        <v>55.95</v>
      </c>
      <c r="C831" s="42">
        <v>90</v>
      </c>
      <c r="D831" s="40">
        <v>330</v>
      </c>
      <c r="E831" s="42">
        <v>400</v>
      </c>
      <c r="F831" s="47"/>
    </row>
    <row r="832" spans="1:9" ht="16" thickBot="1" x14ac:dyDescent="0.25">
      <c r="A832" s="26" t="s">
        <v>69</v>
      </c>
      <c r="B832" s="63">
        <f>B826</f>
        <v>2</v>
      </c>
      <c r="C832" s="9">
        <v>3.2</v>
      </c>
      <c r="D832" s="9">
        <v>3.2</v>
      </c>
      <c r="E832" s="69">
        <v>0.5</v>
      </c>
      <c r="F832" s="83"/>
    </row>
    <row r="833" spans="1:6" ht="16" thickBot="1" x14ac:dyDescent="0.25">
      <c r="B833" s="6">
        <f>B827</f>
        <v>111.9</v>
      </c>
      <c r="C833" s="43">
        <f>C832*C831</f>
        <v>288</v>
      </c>
      <c r="D833" s="7">
        <f>D832*D831</f>
        <v>1056</v>
      </c>
      <c r="E833" s="46">
        <f>E832*E831</f>
        <v>200</v>
      </c>
      <c r="F833" s="5">
        <f>SUM(B833:E833)</f>
        <v>1655.9</v>
      </c>
    </row>
    <row r="834" spans="1:6" x14ac:dyDescent="0.2">
      <c r="B834" s="8"/>
      <c r="C834" s="44"/>
      <c r="D834" s="8"/>
      <c r="E834" s="44"/>
      <c r="F834" s="8"/>
    </row>
    <row r="835" spans="1:6" ht="17" thickBot="1" x14ac:dyDescent="0.25">
      <c r="B835" s="35" t="s">
        <v>53</v>
      </c>
      <c r="E835" s="10" t="s">
        <v>31</v>
      </c>
    </row>
    <row r="836" spans="1:6" x14ac:dyDescent="0.2">
      <c r="B836" s="36" t="s">
        <v>54</v>
      </c>
      <c r="C836" s="285" t="s">
        <v>44</v>
      </c>
      <c r="D836" s="286"/>
      <c r="E836" s="286"/>
      <c r="F836" s="287"/>
    </row>
    <row r="837" spans="1:6" x14ac:dyDescent="0.2">
      <c r="B837" s="33" t="s">
        <v>40</v>
      </c>
      <c r="C837" s="41" t="s">
        <v>41</v>
      </c>
      <c r="D837" s="40" t="s">
        <v>42</v>
      </c>
      <c r="E837" s="41" t="s">
        <v>43</v>
      </c>
      <c r="F837" s="47" t="s">
        <v>29</v>
      </c>
    </row>
    <row r="838" spans="1:6" x14ac:dyDescent="0.2">
      <c r="A838" s="26" t="s">
        <v>68</v>
      </c>
      <c r="B838" s="33">
        <f>B825</f>
        <v>55.95</v>
      </c>
      <c r="C838" s="42">
        <v>50</v>
      </c>
      <c r="D838" s="40">
        <v>130</v>
      </c>
      <c r="E838" s="42">
        <v>200</v>
      </c>
      <c r="F838" s="47"/>
    </row>
    <row r="839" spans="1:6" ht="16" x14ac:dyDescent="0.2">
      <c r="B839" s="288" t="s">
        <v>75</v>
      </c>
      <c r="C839" s="289"/>
      <c r="D839" s="289"/>
      <c r="E839" s="289"/>
      <c r="F839" s="290"/>
    </row>
    <row r="840" spans="1:6" x14ac:dyDescent="0.2">
      <c r="A840" s="26" t="s">
        <v>69</v>
      </c>
      <c r="B840" s="84">
        <v>2</v>
      </c>
      <c r="C840" s="9">
        <v>6</v>
      </c>
      <c r="D840" s="9">
        <v>3</v>
      </c>
      <c r="E840" s="9">
        <v>1</v>
      </c>
      <c r="F840" s="83"/>
    </row>
    <row r="841" spans="1:6" x14ac:dyDescent="0.2">
      <c r="B841" s="291" t="s">
        <v>79</v>
      </c>
      <c r="C841" s="292"/>
      <c r="D841" s="292"/>
      <c r="E841" s="13">
        <v>1.25</v>
      </c>
      <c r="F841" s="40" t="s">
        <v>47</v>
      </c>
    </row>
    <row r="842" spans="1:6" ht="16" thickBot="1" x14ac:dyDescent="0.25">
      <c r="A842" s="26" t="s">
        <v>69</v>
      </c>
      <c r="B842" s="37" t="s">
        <v>31</v>
      </c>
      <c r="C842" s="69">
        <f>C840*E841</f>
        <v>7.5</v>
      </c>
      <c r="D842" s="69">
        <f>D840*1.25</f>
        <v>3.75</v>
      </c>
      <c r="E842" s="69">
        <f>E840*1.25</f>
        <v>1.25</v>
      </c>
      <c r="F842" s="83"/>
    </row>
    <row r="843" spans="1:6" ht="16" thickBot="1" x14ac:dyDescent="0.25">
      <c r="B843" s="14">
        <f>B840*B838</f>
        <v>111.9</v>
      </c>
      <c r="C843" s="45">
        <f>C842*C838</f>
        <v>375</v>
      </c>
      <c r="D843" s="14">
        <f>D842*D838</f>
        <v>487.5</v>
      </c>
      <c r="E843" s="45">
        <f>E842*E838</f>
        <v>250</v>
      </c>
      <c r="F843" s="15">
        <f>SUM(B843:E843)</f>
        <v>1224.4000000000001</v>
      </c>
    </row>
    <row r="844" spans="1:6" x14ac:dyDescent="0.2">
      <c r="B844" s="8"/>
      <c r="C844" s="44"/>
      <c r="D844" s="8"/>
      <c r="E844" s="44"/>
      <c r="F844" s="8"/>
    </row>
    <row r="845" spans="1:6" ht="17" thickBot="1" x14ac:dyDescent="0.25">
      <c r="B845" s="294" t="s">
        <v>72</v>
      </c>
      <c r="C845" s="295"/>
      <c r="D845" s="295"/>
      <c r="E845" s="295" t="s">
        <v>31</v>
      </c>
      <c r="F845" s="295"/>
    </row>
    <row r="846" spans="1:6" x14ac:dyDescent="0.2">
      <c r="B846" s="36" t="s">
        <v>54</v>
      </c>
      <c r="C846" s="285" t="s">
        <v>44</v>
      </c>
      <c r="D846" s="286"/>
      <c r="E846" s="286"/>
      <c r="F846" s="287"/>
    </row>
    <row r="847" spans="1:6" x14ac:dyDescent="0.2">
      <c r="B847" s="33" t="s">
        <v>40</v>
      </c>
      <c r="C847" s="41" t="s">
        <v>41</v>
      </c>
      <c r="D847" s="40" t="s">
        <v>42</v>
      </c>
      <c r="E847" s="41" t="s">
        <v>43</v>
      </c>
      <c r="F847" s="47" t="s">
        <v>29</v>
      </c>
    </row>
    <row r="848" spans="1:6" x14ac:dyDescent="0.2">
      <c r="A848" s="26" t="s">
        <v>68</v>
      </c>
      <c r="B848" s="33">
        <f>B825</f>
        <v>55.95</v>
      </c>
      <c r="C848" s="42">
        <v>40</v>
      </c>
      <c r="D848" s="40">
        <v>130</v>
      </c>
      <c r="E848" s="42">
        <v>200</v>
      </c>
      <c r="F848" s="47"/>
    </row>
    <row r="849" spans="1:9" ht="16" x14ac:dyDescent="0.2">
      <c r="B849" s="288" t="s">
        <v>76</v>
      </c>
      <c r="C849" s="289"/>
      <c r="D849" s="289"/>
      <c r="E849" s="289"/>
      <c r="F849" s="290"/>
    </row>
    <row r="850" spans="1:9" x14ac:dyDescent="0.2">
      <c r="A850" s="26" t="s">
        <v>69</v>
      </c>
      <c r="B850" s="63">
        <f>B840</f>
        <v>2</v>
      </c>
      <c r="C850" s="9">
        <v>10.4</v>
      </c>
      <c r="D850" s="9">
        <v>5.2</v>
      </c>
      <c r="E850" s="9">
        <v>1.7</v>
      </c>
      <c r="F850" s="83"/>
    </row>
    <row r="851" spans="1:9" x14ac:dyDescent="0.2">
      <c r="A851" s="10"/>
      <c r="B851" s="291" t="s">
        <v>88</v>
      </c>
      <c r="C851" s="292"/>
      <c r="D851" s="292"/>
      <c r="E851" s="13">
        <v>1.5</v>
      </c>
      <c r="F851" s="40" t="s">
        <v>47</v>
      </c>
    </row>
    <row r="852" spans="1:9" ht="16" thickBot="1" x14ac:dyDescent="0.25">
      <c r="A852" s="26" t="s">
        <v>69</v>
      </c>
      <c r="B852" s="37" t="s">
        <v>31</v>
      </c>
      <c r="C852" s="70">
        <f>C850*E851</f>
        <v>15.600000000000001</v>
      </c>
      <c r="D852" s="69">
        <f>D850*E851</f>
        <v>7.8000000000000007</v>
      </c>
      <c r="E852" s="71">
        <f>E850*E851</f>
        <v>2.5499999999999998</v>
      </c>
      <c r="F852" s="82"/>
    </row>
    <row r="853" spans="1:9" ht="16" thickBot="1" x14ac:dyDescent="0.25">
      <c r="A853" s="10"/>
      <c r="B853" s="14">
        <f>B843</f>
        <v>111.9</v>
      </c>
      <c r="C853" s="45">
        <f>C852*C848</f>
        <v>624</v>
      </c>
      <c r="D853" s="14">
        <f>D852*D848</f>
        <v>1014.0000000000001</v>
      </c>
      <c r="E853" s="45">
        <f>E852*E848</f>
        <v>509.99999999999994</v>
      </c>
      <c r="F853" s="15">
        <f>SUM(B853:E853)</f>
        <v>2259.9</v>
      </c>
    </row>
    <row r="855" spans="1:9" ht="17" thickBot="1" x14ac:dyDescent="0.25">
      <c r="B855" s="38" t="s">
        <v>77</v>
      </c>
    </row>
    <row r="856" spans="1:9" x14ac:dyDescent="0.2">
      <c r="B856" s="36" t="s">
        <v>54</v>
      </c>
      <c r="C856" s="285" t="s">
        <v>44</v>
      </c>
      <c r="D856" s="286"/>
      <c r="E856" s="286"/>
      <c r="F856" s="287"/>
    </row>
    <row r="857" spans="1:9" x14ac:dyDescent="0.2">
      <c r="B857" s="33" t="s">
        <v>40</v>
      </c>
      <c r="C857" s="41" t="s">
        <v>41</v>
      </c>
      <c r="D857" s="40" t="s">
        <v>42</v>
      </c>
      <c r="E857" s="41" t="s">
        <v>43</v>
      </c>
      <c r="F857" s="47" t="s">
        <v>29</v>
      </c>
    </row>
    <row r="858" spans="1:9" x14ac:dyDescent="0.2">
      <c r="A858" s="26" t="s">
        <v>68</v>
      </c>
      <c r="B858" s="33">
        <f>B825</f>
        <v>55.95</v>
      </c>
      <c r="C858" s="42">
        <v>50</v>
      </c>
      <c r="D858" s="40">
        <v>130</v>
      </c>
      <c r="E858" s="42">
        <v>200</v>
      </c>
      <c r="F858" s="47"/>
    </row>
    <row r="859" spans="1:9" ht="16" x14ac:dyDescent="0.2">
      <c r="B859" s="288" t="s">
        <v>78</v>
      </c>
      <c r="C859" s="289"/>
      <c r="D859" s="289"/>
      <c r="E859" s="289"/>
      <c r="F859" s="290"/>
    </row>
    <row r="860" spans="1:9" x14ac:dyDescent="0.2">
      <c r="A860" s="26" t="s">
        <v>69</v>
      </c>
      <c r="B860" s="65">
        <v>0.84</v>
      </c>
      <c r="C860" s="9">
        <v>20.7</v>
      </c>
      <c r="D860" s="9">
        <v>10.4</v>
      </c>
      <c r="E860" s="9">
        <v>3.5</v>
      </c>
      <c r="F860" s="81"/>
      <c r="G860" s="10"/>
      <c r="H860" s="10"/>
      <c r="I860" s="10"/>
    </row>
    <row r="861" spans="1:9" x14ac:dyDescent="0.2">
      <c r="B861" s="291" t="s">
        <v>89</v>
      </c>
      <c r="C861" s="292"/>
      <c r="D861" s="292"/>
      <c r="E861" s="13">
        <v>1.75</v>
      </c>
      <c r="F861" s="40" t="s">
        <v>47</v>
      </c>
      <c r="G861" s="10"/>
      <c r="H861" s="10"/>
      <c r="I861" s="10"/>
    </row>
    <row r="862" spans="1:9" ht="16" thickBot="1" x14ac:dyDescent="0.25">
      <c r="A862" s="26" t="s">
        <v>69</v>
      </c>
      <c r="B862" s="37" t="s">
        <v>31</v>
      </c>
      <c r="C862" s="70">
        <f>C860*E861</f>
        <v>36.225000000000001</v>
      </c>
      <c r="D862" s="69">
        <f>D860*E861</f>
        <v>18.2</v>
      </c>
      <c r="E862" s="69">
        <f>E860*E861</f>
        <v>6.125</v>
      </c>
      <c r="F862" s="82"/>
      <c r="G862" s="10"/>
      <c r="H862" s="10"/>
      <c r="I862" s="10"/>
    </row>
    <row r="863" spans="1:9" ht="16" thickBot="1" x14ac:dyDescent="0.25">
      <c r="B863" s="14">
        <v>23.09</v>
      </c>
      <c r="C863" s="45">
        <f>C862*C858</f>
        <v>1811.25</v>
      </c>
      <c r="D863" s="14">
        <f>D862*D858</f>
        <v>2366</v>
      </c>
      <c r="E863" s="45">
        <f>E862*E858</f>
        <v>1225</v>
      </c>
      <c r="F863" s="15">
        <f>SUM(B863:E863)</f>
        <v>5425.34</v>
      </c>
    </row>
  </sheetData>
  <mergeCells count="252">
    <mergeCell ref="B861:D861"/>
    <mergeCell ref="C836:F836"/>
    <mergeCell ref="B839:F839"/>
    <mergeCell ref="B841:D841"/>
    <mergeCell ref="B845:F845"/>
    <mergeCell ref="C846:F846"/>
    <mergeCell ref="B849:F849"/>
    <mergeCell ref="B851:D851"/>
    <mergeCell ref="C856:F856"/>
    <mergeCell ref="B859:F859"/>
    <mergeCell ref="B803:F803"/>
    <mergeCell ref="B805:D805"/>
    <mergeCell ref="C810:F810"/>
    <mergeCell ref="B813:F813"/>
    <mergeCell ref="B815:D815"/>
    <mergeCell ref="B820:I820"/>
    <mergeCell ref="B822:F822"/>
    <mergeCell ref="C823:F823"/>
    <mergeCell ref="C829:F829"/>
    <mergeCell ref="B774:I774"/>
    <mergeCell ref="B776:F776"/>
    <mergeCell ref="C777:F777"/>
    <mergeCell ref="C783:F783"/>
    <mergeCell ref="C790:F790"/>
    <mergeCell ref="B793:F793"/>
    <mergeCell ref="B795:D795"/>
    <mergeCell ref="B799:F799"/>
    <mergeCell ref="C800:F800"/>
    <mergeCell ref="C642:F642"/>
    <mergeCell ref="C649:F649"/>
    <mergeCell ref="B652:F652"/>
    <mergeCell ref="B654:D654"/>
    <mergeCell ref="B682:I682"/>
    <mergeCell ref="C698:F698"/>
    <mergeCell ref="B701:F701"/>
    <mergeCell ref="B703:D703"/>
    <mergeCell ref="B707:F707"/>
    <mergeCell ref="B658:F658"/>
    <mergeCell ref="C659:F659"/>
    <mergeCell ref="B662:F662"/>
    <mergeCell ref="B664:D664"/>
    <mergeCell ref="C669:F669"/>
    <mergeCell ref="B672:F672"/>
    <mergeCell ref="B674:D674"/>
    <mergeCell ref="C685:F685"/>
    <mergeCell ref="C691:F691"/>
    <mergeCell ref="B684:F684"/>
    <mergeCell ref="C599:F599"/>
    <mergeCell ref="B602:F602"/>
    <mergeCell ref="B604:D604"/>
    <mergeCell ref="B31:F31"/>
    <mergeCell ref="B33:D33"/>
    <mergeCell ref="B68:D68"/>
    <mergeCell ref="B94:I94"/>
    <mergeCell ref="B96:F96"/>
    <mergeCell ref="B47:I47"/>
    <mergeCell ref="B66:F66"/>
    <mergeCell ref="B43:D43"/>
    <mergeCell ref="B512:F512"/>
    <mergeCell ref="B532:I532"/>
    <mergeCell ref="B514:D514"/>
    <mergeCell ref="B482:I482"/>
    <mergeCell ref="B564:D564"/>
    <mergeCell ref="B367:D367"/>
    <mergeCell ref="B338:F338"/>
    <mergeCell ref="B269:D269"/>
    <mergeCell ref="B143:F143"/>
    <mergeCell ref="B431:I431"/>
    <mergeCell ref="B453:D453"/>
    <mergeCell ref="B457:F457"/>
    <mergeCell ref="C458:F458"/>
    <mergeCell ref="C468:F468"/>
    <mergeCell ref="B473:D473"/>
    <mergeCell ref="B434:F434"/>
    <mergeCell ref="C435:F435"/>
    <mergeCell ref="C441:F441"/>
    <mergeCell ref="C448:F448"/>
    <mergeCell ref="B451:F451"/>
    <mergeCell ref="B461:F461"/>
    <mergeCell ref="B463:D463"/>
    <mergeCell ref="B471:F471"/>
    <mergeCell ref="B317:F317"/>
    <mergeCell ref="B319:D319"/>
    <mergeCell ref="B287:I287"/>
    <mergeCell ref="B313:F313"/>
    <mergeCell ref="C314:F314"/>
    <mergeCell ref="C324:F324"/>
    <mergeCell ref="B327:F327"/>
    <mergeCell ref="B329:D329"/>
    <mergeCell ref="B382:I382"/>
    <mergeCell ref="B335:I335"/>
    <mergeCell ref="B365:F365"/>
    <mergeCell ref="C339:F339"/>
    <mergeCell ref="C345:F345"/>
    <mergeCell ref="C352:F352"/>
    <mergeCell ref="B355:F355"/>
    <mergeCell ref="B357:D357"/>
    <mergeCell ref="B361:F361"/>
    <mergeCell ref="C362:F362"/>
    <mergeCell ref="C372:F372"/>
    <mergeCell ref="B375:F375"/>
    <mergeCell ref="B377:D377"/>
    <mergeCell ref="B172:D172"/>
    <mergeCell ref="C177:F177"/>
    <mergeCell ref="B180:F180"/>
    <mergeCell ref="B237:I237"/>
    <mergeCell ref="B190:I190"/>
    <mergeCell ref="B209:F209"/>
    <mergeCell ref="B211:D211"/>
    <mergeCell ref="C226:F226"/>
    <mergeCell ref="B229:F229"/>
    <mergeCell ref="B231:D231"/>
    <mergeCell ref="B182:D182"/>
    <mergeCell ref="B192:F192"/>
    <mergeCell ref="C193:F193"/>
    <mergeCell ref="C199:F199"/>
    <mergeCell ref="C206:F206"/>
    <mergeCell ref="B215:F215"/>
    <mergeCell ref="C216:F216"/>
    <mergeCell ref="B219:F219"/>
    <mergeCell ref="B221:D221"/>
    <mergeCell ref="B141:I141"/>
    <mergeCell ref="C144:F144"/>
    <mergeCell ref="C150:F150"/>
    <mergeCell ref="C157:F157"/>
    <mergeCell ref="B160:F160"/>
    <mergeCell ref="B162:D162"/>
    <mergeCell ref="B166:F166"/>
    <mergeCell ref="C167:F167"/>
    <mergeCell ref="B170:F170"/>
    <mergeCell ref="B88:D88"/>
    <mergeCell ref="B113:F113"/>
    <mergeCell ref="B115:D115"/>
    <mergeCell ref="B119:F119"/>
    <mergeCell ref="B3:I3"/>
    <mergeCell ref="B41:F41"/>
    <mergeCell ref="B21:F21"/>
    <mergeCell ref="B4:F4"/>
    <mergeCell ref="B27:F27"/>
    <mergeCell ref="B23:D23"/>
    <mergeCell ref="B123:F123"/>
    <mergeCell ref="B125:D125"/>
    <mergeCell ref="B133:F133"/>
    <mergeCell ref="B135:D135"/>
    <mergeCell ref="C5:F5"/>
    <mergeCell ref="C11:F11"/>
    <mergeCell ref="C18:F18"/>
    <mergeCell ref="C28:F28"/>
    <mergeCell ref="C38:F38"/>
    <mergeCell ref="C50:F50"/>
    <mergeCell ref="C56:F56"/>
    <mergeCell ref="C63:F63"/>
    <mergeCell ref="C73:F73"/>
    <mergeCell ref="C83:F83"/>
    <mergeCell ref="C97:F97"/>
    <mergeCell ref="C103:F103"/>
    <mergeCell ref="C110:F110"/>
    <mergeCell ref="C120:F120"/>
    <mergeCell ref="C130:F130"/>
    <mergeCell ref="B49:F49"/>
    <mergeCell ref="B72:F72"/>
    <mergeCell ref="B76:F76"/>
    <mergeCell ref="B78:D78"/>
    <mergeCell ref="B86:F86"/>
    <mergeCell ref="B240:F240"/>
    <mergeCell ref="C241:F241"/>
    <mergeCell ref="C247:F247"/>
    <mergeCell ref="C254:F254"/>
    <mergeCell ref="B257:F257"/>
    <mergeCell ref="B259:D259"/>
    <mergeCell ref="B263:F263"/>
    <mergeCell ref="C264:F264"/>
    <mergeCell ref="B267:F267"/>
    <mergeCell ref="C274:F274"/>
    <mergeCell ref="B277:F277"/>
    <mergeCell ref="B279:D279"/>
    <mergeCell ref="B290:F290"/>
    <mergeCell ref="C291:F291"/>
    <mergeCell ref="C297:F297"/>
    <mergeCell ref="C304:F304"/>
    <mergeCell ref="B307:F307"/>
    <mergeCell ref="B309:D309"/>
    <mergeCell ref="B414:D414"/>
    <mergeCell ref="C419:F419"/>
    <mergeCell ref="B422:F422"/>
    <mergeCell ref="B424:D424"/>
    <mergeCell ref="B385:F385"/>
    <mergeCell ref="C386:F386"/>
    <mergeCell ref="C392:F392"/>
    <mergeCell ref="C399:F399"/>
    <mergeCell ref="B402:F402"/>
    <mergeCell ref="B404:D404"/>
    <mergeCell ref="B408:F408"/>
    <mergeCell ref="C409:F409"/>
    <mergeCell ref="B412:F412"/>
    <mergeCell ref="B485:F485"/>
    <mergeCell ref="C486:F486"/>
    <mergeCell ref="C492:F492"/>
    <mergeCell ref="C499:F499"/>
    <mergeCell ref="B502:F502"/>
    <mergeCell ref="B504:D504"/>
    <mergeCell ref="B508:F508"/>
    <mergeCell ref="C509:F509"/>
    <mergeCell ref="C519:F519"/>
    <mergeCell ref="B522:F522"/>
    <mergeCell ref="B524:D524"/>
    <mergeCell ref="B535:F535"/>
    <mergeCell ref="C536:F536"/>
    <mergeCell ref="C542:F542"/>
    <mergeCell ref="C549:F549"/>
    <mergeCell ref="B552:F552"/>
    <mergeCell ref="B554:D554"/>
    <mergeCell ref="B558:F558"/>
    <mergeCell ref="C559:F559"/>
    <mergeCell ref="B562:F562"/>
    <mergeCell ref="C569:F569"/>
    <mergeCell ref="B572:F572"/>
    <mergeCell ref="B574:D574"/>
    <mergeCell ref="B585:F585"/>
    <mergeCell ref="C586:F586"/>
    <mergeCell ref="C592:F592"/>
    <mergeCell ref="B582:I582"/>
    <mergeCell ref="B608:F608"/>
    <mergeCell ref="C609:F609"/>
    <mergeCell ref="B612:F612"/>
    <mergeCell ref="B614:D614"/>
    <mergeCell ref="C619:F619"/>
    <mergeCell ref="B622:F622"/>
    <mergeCell ref="B624:D624"/>
    <mergeCell ref="B635:F635"/>
    <mergeCell ref="C636:F636"/>
    <mergeCell ref="B633:I633"/>
    <mergeCell ref="B767:F767"/>
    <mergeCell ref="B769:D769"/>
    <mergeCell ref="C731:F731"/>
    <mergeCell ref="C737:F737"/>
    <mergeCell ref="C744:F744"/>
    <mergeCell ref="B747:F747"/>
    <mergeCell ref="B749:D749"/>
    <mergeCell ref="B753:F753"/>
    <mergeCell ref="C754:F754"/>
    <mergeCell ref="B757:F757"/>
    <mergeCell ref="B759:D759"/>
    <mergeCell ref="C708:F708"/>
    <mergeCell ref="B711:F711"/>
    <mergeCell ref="B713:D713"/>
    <mergeCell ref="C718:F718"/>
    <mergeCell ref="B721:F721"/>
    <mergeCell ref="B723:D723"/>
    <mergeCell ref="B728:I728"/>
    <mergeCell ref="B730:F730"/>
    <mergeCell ref="C764:F76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X J j U m q C F S m i A A A A 9 Q A A A B I A H A B D b 2 5 m a W c v U G F j a 2 F n Z S 5 4 b W w g o h g A K K A U A A A A A A A A A A A A A A A A A A A A A A A A A A A A h Y 9 B D o I w F E S v Q r q n L X V D y K f E u J X E x G j c N l C h E T 6 G F s v d X H g k r y B G U X c u Z 9 5 b z N y v N 8 j G t g k u u r e m w 5 R E l J N A Y 9 G V B q u U D O 4 Y x i S T s F H F S V U 6 m G S 0 y W j L l N T O n R P G v P f U L 2 j X V 0 x w H r F D v t 4 W t W 4 V + c j m v x w a t E 5 h o Y m E / W u M F D S O q e D T J G B z B 7 n B L x c T e 9 K f E l Z D 4 4 Z e S 4 3 h c g d s j s D e F + Q D U E s D B B Q A A g A I A I 1 y Y 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c m N S K I p H u A 4 A A A A R A A A A E w A c A E Z v c m 1 1 b G F z L 1 N l Y 3 R p b 2 4 x L m 0 g o h g A K K A U A A A A A A A A A A A A A A A A A A A A A A A A A A A A K 0 5 N L s n M z 1 M I h t C G 1 g B Q S w E C L Q A U A A I A C A C N c m N S a o I V K a I A A A D 1 A A A A E g A A A A A A A A A A A A A A A A A A A A A A Q 2 9 u Z m l n L 1 B h Y 2 t h Z 2 U u e G 1 s U E s B A i 0 A F A A C A A g A j X J j U g / K 6 a u k A A A A 6 Q A A A B M A A A A A A A A A A A A A A A A A 7 g A A A F t D b 2 5 0 Z W 5 0 X 1 R 5 c G V z X S 5 4 b W x Q S w E C L Q A U A A I A C A C N c m N 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m 3 5 i A Q s i i 0 S + o S M L v / 5 2 s g A A A A A C A A A A A A A Q Z g A A A A E A A C A A A A B W G E 9 j w T f 5 i w k 1 + n R K C N v 6 t b a 1 O L T i N Y B I x 4 W S b P w q b w A A A A A O g A A A A A I A A C A A A A B U j c a D x / w X K L A r 0 a + B 9 o d a / c m w W b j z U y + C t e 0 U W B 3 Q b V A A A A A n h 4 g V q y A 1 + b T Y P E r l W A 5 1 b h 0 M L G L d d 8 o T i g q y w B Q O U w G A s W E g f d d k + U L g 4 q 1 w q u i P 1 / o h i K G B t P K s c n N h 5 3 m 9 y J j 9 u m V Q N X A s V 2 z E n r e 9 B k A A A A A n I 1 t m N V / Y f P b W t l u h O L R e A K 4 c o H 7 3 r T x a i y U g i D d a m O 2 U 8 + T W j r / j f w l 5 X W m Z t W z 9 P m x l 5 r L 5 w f G a Y C n A r u l 6 < / D a t a M a s h u p > 
</file>

<file path=customXml/itemProps1.xml><?xml version="1.0" encoding="utf-8"?>
<ds:datastoreItem xmlns:ds="http://schemas.openxmlformats.org/officeDocument/2006/customXml" ds:itemID="{2584E0BD-2467-4CDB-8562-86AD4CBA2C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10</vt:i4>
      </vt:variant>
    </vt:vector>
  </HeadingPairs>
  <TitlesOfParts>
    <vt:vector size="10" baseType="lpstr">
      <vt:lpstr>Cost to Run Charts</vt:lpstr>
      <vt:lpstr>S.A.P Charts Data</vt:lpstr>
      <vt:lpstr>Cost to run tables</vt:lpstr>
      <vt:lpstr>Single Application Longevity</vt:lpstr>
      <vt:lpstr>Cost to Run Chart Data</vt:lpstr>
      <vt:lpstr>ALL LUBE charts data</vt:lpstr>
      <vt:lpstr>All Lube charts</vt:lpstr>
      <vt:lpstr>Cost to run Modelling Notes</vt:lpstr>
      <vt:lpstr>Expanded Cost to run data calcs</vt:lpstr>
      <vt:lpstr>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Jill Seeman</cp:lastModifiedBy>
  <cp:lastPrinted>2021-02-17T23:22:31Z</cp:lastPrinted>
  <dcterms:created xsi:type="dcterms:W3CDTF">2017-09-16T07:37:30Z</dcterms:created>
  <dcterms:modified xsi:type="dcterms:W3CDTF">2021-04-10T02:29:42Z</dcterms:modified>
</cp:coreProperties>
</file>