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fileSharing readOnlyRecommended="1" userName="Jill Seeman" algorithmName="SHA-512" hashValue="MC49/9cWgNCW1kT13+SccPCLW0dwvotabovhTUHZsuLOiQZ6OxJrd5DEiyiFkabbXVzr6WO+lWltuAlm12XfTw==" saltValue="pGfxUkiDXgHrkMMlLOt6Ew==" spinCount="100000"/>
  <workbookPr codeName="ThisWorkbook"/>
  <mc:AlternateContent xmlns:mc="http://schemas.openxmlformats.org/markup-compatibility/2006">
    <mc:Choice Requires="x15">
      <x15ac:absPath xmlns:x15ac="http://schemas.microsoft.com/office/spreadsheetml/2010/11/ac" url="/Users/JAS/Documents/Wordpress/Zero Friction/"/>
    </mc:Choice>
  </mc:AlternateContent>
  <xr:revisionPtr revIDLastSave="0" documentId="8_{80D5D20B-736B-004A-8B68-782627322ACC}" xr6:coauthVersionLast="47" xr6:coauthVersionMax="47" xr10:uidLastSave="{00000000-0000-0000-0000-000000000000}"/>
  <bookViews>
    <workbookView xWindow="0" yWindow="500" windowWidth="38400" windowHeight="22260" xr2:uid="{00000000-000D-0000-FFFF-FFFF00000000}"/>
  </bookViews>
  <sheets>
    <sheet name="Data Raw revamp 1.1" sheetId="24" r:id="rId1"/>
    <sheet name="Data perf. consol graphs v1.1" sheetId="22" r:id="rId2"/>
    <sheet name="Data Performance consol 1 data" sheetId="23" r:id="rId3"/>
    <sheet name="Single Application Longevity" sheetId="16" r:id="rId4"/>
    <sheet name="Performacne by type charts 2" sheetId="20" r:id="rId5"/>
    <sheet name="performance by type data" sheetId="19" r:id="rId6"/>
    <sheet name="Expanded Cost to run data calcs" sheetId="4" r:id="rId7"/>
    <sheet name="Cost to run tables" sheetId="5" r:id="rId8"/>
    <sheet name="Cost to Run Charts" sheetId="14" r:id="rId9"/>
    <sheet name="Cost to run Modelling Notes" sheetId="7" r:id="rId10"/>
    <sheet name="Performance by Type Charts" sheetId="18" r:id="rId11"/>
    <sheet name="Key" sheetId="2" r:id="rId12"/>
    <sheet name="Drip Lube Review charts data" sheetId="10" r:id="rId13"/>
    <sheet name="Drip Lube Latest review charts" sheetId="9" r:id="rId14"/>
  </sheets>
  <definedNames>
    <definedName name="_xlnm._FilterDatabase" localSheetId="0" hidden="1">'Data Raw revamp 1.1'!$A$96:$G$152</definedName>
    <definedName name="_xlnm.Print_Area" localSheetId="8">'Cost to Run Charts'!$A$1:$U$99</definedName>
    <definedName name="_xlnm.Print_Area" localSheetId="1">'Data perf. consol graphs v1.1'!$A$1:$P$116</definedName>
    <definedName name="_xlnm.Print_Area" localSheetId="0">'Data Raw revamp 1.1'!$A$1:$J$299</definedName>
    <definedName name="_xlnm.Print_Area" localSheetId="4">'Performacne by type charts 2'!$A$1:$L$139</definedName>
    <definedName name="_xlnm.Print_Area" localSheetId="3">'Single Application Longevity'!$A$1:$I$110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1" i="24" l="1"/>
  <c r="H135" i="24"/>
  <c r="H147" i="24"/>
  <c r="B155" i="24" l="1"/>
  <c r="I239" i="24"/>
  <c r="H239" i="24"/>
  <c r="F239" i="24"/>
  <c r="E239" i="24"/>
  <c r="C239" i="24"/>
  <c r="B239" i="24"/>
  <c r="H98" i="24"/>
  <c r="H99" i="24"/>
  <c r="H101" i="24"/>
  <c r="H100" i="24"/>
  <c r="H102" i="24"/>
  <c r="H103" i="24"/>
  <c r="H105" i="24"/>
  <c r="H104" i="24"/>
  <c r="H108" i="24"/>
  <c r="H109" i="24"/>
  <c r="H106" i="24"/>
  <c r="H132" i="24"/>
  <c r="H107" i="24"/>
  <c r="H110" i="24"/>
  <c r="H111" i="24"/>
  <c r="H112" i="24"/>
  <c r="H113" i="24"/>
  <c r="H118" i="24"/>
  <c r="H114" i="24"/>
  <c r="H115" i="24"/>
  <c r="H126" i="24"/>
  <c r="H117" i="24"/>
  <c r="H119" i="24"/>
  <c r="H116" i="24"/>
  <c r="H122" i="24"/>
  <c r="H120" i="24"/>
  <c r="H121" i="24"/>
  <c r="H124" i="24"/>
  <c r="H123" i="24"/>
  <c r="H125" i="24"/>
  <c r="H127" i="24"/>
  <c r="H129" i="24"/>
  <c r="H130" i="24"/>
  <c r="H128" i="24"/>
  <c r="H134" i="24"/>
  <c r="H133" i="24"/>
  <c r="H137" i="24"/>
  <c r="H141" i="24"/>
  <c r="H136" i="24"/>
  <c r="H138" i="24"/>
  <c r="H139" i="24"/>
  <c r="H140" i="24"/>
  <c r="H145" i="24"/>
  <c r="H142" i="24"/>
  <c r="H143" i="24"/>
  <c r="H144" i="24"/>
  <c r="H146" i="24"/>
  <c r="H148" i="24"/>
  <c r="H97" i="24"/>
  <c r="C155" i="24"/>
  <c r="D155" i="24"/>
  <c r="E155" i="24"/>
  <c r="F155" i="24"/>
  <c r="G155" i="24"/>
  <c r="E1776" i="4" l="1"/>
  <c r="D1776" i="4"/>
  <c r="C1776" i="4"/>
  <c r="E1766" i="4"/>
  <c r="E1767" i="4" s="1"/>
  <c r="D1766" i="4"/>
  <c r="D1767" i="4" s="1"/>
  <c r="C1766" i="4"/>
  <c r="C1767" i="4" s="1"/>
  <c r="B1762" i="4"/>
  <c r="E1756" i="4"/>
  <c r="E1757" i="4" s="1"/>
  <c r="D1756" i="4"/>
  <c r="D1757" i="4" s="1"/>
  <c r="C1756" i="4"/>
  <c r="C1757" i="4" s="1"/>
  <c r="B1754" i="4"/>
  <c r="B1764" i="4" s="1"/>
  <c r="B1752" i="4"/>
  <c r="E1747" i="4"/>
  <c r="D1747" i="4"/>
  <c r="C1747" i="4"/>
  <c r="B1747" i="4"/>
  <c r="F1747" i="4" s="1"/>
  <c r="E1741" i="4"/>
  <c r="D1741" i="4"/>
  <c r="C1741" i="4"/>
  <c r="B1741" i="4"/>
  <c r="F1741" i="4" s="1"/>
  <c r="E1731" i="4"/>
  <c r="D1731" i="4"/>
  <c r="C1731" i="4"/>
  <c r="E1721" i="4"/>
  <c r="E1722" i="4" s="1"/>
  <c r="D1721" i="4"/>
  <c r="D1722" i="4" s="1"/>
  <c r="C1721" i="4"/>
  <c r="C1722" i="4" s="1"/>
  <c r="B1717" i="4"/>
  <c r="E1711" i="4"/>
  <c r="E1712" i="4" s="1"/>
  <c r="D1711" i="4"/>
  <c r="D1712" i="4" s="1"/>
  <c r="C1711" i="4"/>
  <c r="C1712" i="4" s="1"/>
  <c r="B1709" i="4"/>
  <c r="B1707" i="4"/>
  <c r="E1702" i="4"/>
  <c r="D1702" i="4"/>
  <c r="C1702" i="4"/>
  <c r="B1702" i="4"/>
  <c r="F1702" i="4" s="1"/>
  <c r="E1696" i="4"/>
  <c r="D1696" i="4"/>
  <c r="C1696" i="4"/>
  <c r="B1696" i="4"/>
  <c r="F1696" i="4" s="1"/>
  <c r="B1757" i="4" l="1"/>
  <c r="B1712" i="4"/>
  <c r="B1722" i="4"/>
  <c r="F1722" i="4" s="1"/>
  <c r="F1712" i="4"/>
  <c r="B1719" i="4"/>
  <c r="B1767" i="4" l="1"/>
  <c r="F1767" i="4" s="1"/>
  <c r="F1757" i="4"/>
  <c r="E1686" i="4"/>
  <c r="D1686" i="4"/>
  <c r="C1686" i="4"/>
  <c r="E1676" i="4"/>
  <c r="E1677" i="4" s="1"/>
  <c r="D1676" i="4"/>
  <c r="D1677" i="4" s="1"/>
  <c r="C1676" i="4"/>
  <c r="C1677" i="4" s="1"/>
  <c r="B1672" i="4"/>
  <c r="E1666" i="4"/>
  <c r="E1667" i="4" s="1"/>
  <c r="D1666" i="4"/>
  <c r="D1667" i="4" s="1"/>
  <c r="C1666" i="4"/>
  <c r="C1667" i="4" s="1"/>
  <c r="B1664" i="4"/>
  <c r="B1674" i="4" s="1"/>
  <c r="B1662" i="4"/>
  <c r="E1657" i="4"/>
  <c r="D1657" i="4"/>
  <c r="C1657" i="4"/>
  <c r="B1657" i="4"/>
  <c r="E1651" i="4"/>
  <c r="D1651" i="4"/>
  <c r="C1651" i="4"/>
  <c r="B1651" i="4"/>
  <c r="E1641" i="4"/>
  <c r="D1641" i="4"/>
  <c r="C1641" i="4"/>
  <c r="E1631" i="4"/>
  <c r="E1632" i="4" s="1"/>
  <c r="D1631" i="4"/>
  <c r="D1632" i="4" s="1"/>
  <c r="C1631" i="4"/>
  <c r="C1632" i="4" s="1"/>
  <c r="B1627" i="4"/>
  <c r="D1622" i="4"/>
  <c r="E1621" i="4"/>
  <c r="E1622" i="4" s="1"/>
  <c r="D1621" i="4"/>
  <c r="C1621" i="4"/>
  <c r="C1622" i="4" s="1"/>
  <c r="B1619" i="4"/>
  <c r="B1617" i="4"/>
  <c r="E1612" i="4"/>
  <c r="D1612" i="4"/>
  <c r="C1612" i="4"/>
  <c r="E1606" i="4"/>
  <c r="D1606" i="4"/>
  <c r="C1606" i="4"/>
  <c r="B1606" i="4"/>
  <c r="E1596" i="4"/>
  <c r="D1596" i="4"/>
  <c r="C1596" i="4"/>
  <c r="E1586" i="4"/>
  <c r="E1587" i="4" s="1"/>
  <c r="D1586" i="4"/>
  <c r="D1587" i="4" s="1"/>
  <c r="C1586" i="4"/>
  <c r="C1587" i="4" s="1"/>
  <c r="B1584" i="4"/>
  <c r="B1582" i="4"/>
  <c r="E1577" i="4"/>
  <c r="D1577" i="4"/>
  <c r="E1576" i="4"/>
  <c r="D1576" i="4"/>
  <c r="C1576" i="4"/>
  <c r="C1577" i="4" s="1"/>
  <c r="B1574" i="4"/>
  <c r="B1572" i="4"/>
  <c r="B1577" i="4" s="1"/>
  <c r="B1587" i="4" s="1"/>
  <c r="E1567" i="4"/>
  <c r="D1567" i="4"/>
  <c r="C1567" i="4"/>
  <c r="B1567" i="4"/>
  <c r="E1561" i="4"/>
  <c r="D1561" i="4"/>
  <c r="C1561" i="4"/>
  <c r="B1561" i="4"/>
  <c r="B1537" i="4"/>
  <c r="B1527" i="4"/>
  <c r="E1551" i="4"/>
  <c r="D1551" i="4"/>
  <c r="C1551" i="4"/>
  <c r="E1541" i="4"/>
  <c r="E1542" i="4" s="1"/>
  <c r="D1541" i="4"/>
  <c r="D1542" i="4" s="1"/>
  <c r="C1541" i="4"/>
  <c r="C1542" i="4" s="1"/>
  <c r="E1531" i="4"/>
  <c r="E1532" i="4" s="1"/>
  <c r="D1531" i="4"/>
  <c r="D1532" i="4" s="1"/>
  <c r="C1531" i="4"/>
  <c r="C1532" i="4" s="1"/>
  <c r="B1529" i="4"/>
  <c r="B1539" i="4" s="1"/>
  <c r="E1522" i="4"/>
  <c r="D1522" i="4"/>
  <c r="C1522" i="4"/>
  <c r="B1522" i="4"/>
  <c r="E1516" i="4"/>
  <c r="D1516" i="4"/>
  <c r="C1516" i="4"/>
  <c r="B1516" i="4"/>
  <c r="F1516" i="4" s="1"/>
  <c r="B1484" i="4"/>
  <c r="B1477" i="4"/>
  <c r="E1506" i="4"/>
  <c r="D1506" i="4"/>
  <c r="C1506" i="4"/>
  <c r="E1496" i="4"/>
  <c r="E1497" i="4" s="1"/>
  <c r="D1496" i="4"/>
  <c r="D1497" i="4" s="1"/>
  <c r="C1496" i="4"/>
  <c r="C1497" i="4" s="1"/>
  <c r="B1494" i="4"/>
  <c r="B1487" i="4"/>
  <c r="B1497" i="4" s="1"/>
  <c r="E1486" i="4"/>
  <c r="E1487" i="4" s="1"/>
  <c r="D1486" i="4"/>
  <c r="D1487" i="4" s="1"/>
  <c r="C1486" i="4"/>
  <c r="C1487" i="4" s="1"/>
  <c r="E1477" i="4"/>
  <c r="D1477" i="4"/>
  <c r="C1477" i="4"/>
  <c r="E1471" i="4"/>
  <c r="D1471" i="4"/>
  <c r="C1471" i="4"/>
  <c r="B1471" i="4"/>
  <c r="B110" i="5"/>
  <c r="E1461" i="4"/>
  <c r="D1461" i="4"/>
  <c r="C1461" i="4"/>
  <c r="E1451" i="4"/>
  <c r="E1452" i="4" s="1"/>
  <c r="D1451" i="4"/>
  <c r="D1452" i="4" s="1"/>
  <c r="C1451" i="4"/>
  <c r="C1452" i="4" s="1"/>
  <c r="B1447" i="4"/>
  <c r="E1441" i="4"/>
  <c r="E1442" i="4" s="1"/>
  <c r="D1441" i="4"/>
  <c r="D1442" i="4" s="1"/>
  <c r="C1441" i="4"/>
  <c r="C1442" i="4" s="1"/>
  <c r="B1439" i="4"/>
  <c r="B1449" i="4" s="1"/>
  <c r="B1437" i="4"/>
  <c r="E1432" i="4"/>
  <c r="D1432" i="4"/>
  <c r="C1432" i="4"/>
  <c r="B1431" i="4"/>
  <c r="B1430" i="4"/>
  <c r="E1426" i="4"/>
  <c r="D1426" i="4"/>
  <c r="C1426" i="4"/>
  <c r="B1426" i="4"/>
  <c r="B1432" i="4" s="1"/>
  <c r="E1416" i="4"/>
  <c r="D1416" i="4"/>
  <c r="C1416" i="4"/>
  <c r="E1406" i="4"/>
  <c r="E1407" i="4" s="1"/>
  <c r="D1406" i="4"/>
  <c r="D1407" i="4" s="1"/>
  <c r="C1406" i="4"/>
  <c r="C1407" i="4" s="1"/>
  <c r="B1402" i="4"/>
  <c r="E1396" i="4"/>
  <c r="E1397" i="4" s="1"/>
  <c r="D1396" i="4"/>
  <c r="D1397" i="4" s="1"/>
  <c r="C1396" i="4"/>
  <c r="C1397" i="4" s="1"/>
  <c r="B1394" i="4"/>
  <c r="B1392" i="4"/>
  <c r="E1387" i="4"/>
  <c r="D1387" i="4"/>
  <c r="C1387" i="4"/>
  <c r="B1386" i="4"/>
  <c r="B1385" i="4"/>
  <c r="E1381" i="4"/>
  <c r="D1381" i="4"/>
  <c r="C1381" i="4"/>
  <c r="B1381" i="4"/>
  <c r="E1371" i="4"/>
  <c r="D1371" i="4"/>
  <c r="C1371" i="4"/>
  <c r="E1361" i="4"/>
  <c r="E1362" i="4" s="1"/>
  <c r="D1361" i="4"/>
  <c r="D1362" i="4" s="1"/>
  <c r="C1361" i="4"/>
  <c r="C1362" i="4" s="1"/>
  <c r="B1357" i="4"/>
  <c r="E1351" i="4"/>
  <c r="E1352" i="4" s="1"/>
  <c r="D1351" i="4"/>
  <c r="D1352" i="4" s="1"/>
  <c r="C1351" i="4"/>
  <c r="C1352" i="4" s="1"/>
  <c r="B1349" i="4"/>
  <c r="B1359" i="4" s="1"/>
  <c r="B1347" i="4"/>
  <c r="E1342" i="4"/>
  <c r="D1342" i="4"/>
  <c r="C1342" i="4"/>
  <c r="B1341" i="4"/>
  <c r="B1340" i="4"/>
  <c r="E1336" i="4"/>
  <c r="D1336" i="4"/>
  <c r="C1336" i="4"/>
  <c r="B1336" i="4"/>
  <c r="B1342" i="4" s="1"/>
  <c r="E1290" i="4"/>
  <c r="F1651" i="4" l="1"/>
  <c r="F1477" i="4"/>
  <c r="B1397" i="4"/>
  <c r="F1561" i="4"/>
  <c r="B1442" i="4"/>
  <c r="F1442" i="4" s="1"/>
  <c r="F1381" i="4"/>
  <c r="F1342" i="4"/>
  <c r="F1657" i="4"/>
  <c r="B1667" i="4"/>
  <c r="B1677" i="4" s="1"/>
  <c r="F1677" i="4" s="1"/>
  <c r="F1612" i="4"/>
  <c r="B1629" i="4"/>
  <c r="F1606" i="4"/>
  <c r="B1632" i="4"/>
  <c r="F1632" i="4" s="1"/>
  <c r="F1622" i="4"/>
  <c r="F1587" i="4"/>
  <c r="F1567" i="4"/>
  <c r="F1577" i="4"/>
  <c r="F1522" i="4"/>
  <c r="B1532" i="4"/>
  <c r="F1532" i="4" s="1"/>
  <c r="F1471" i="4"/>
  <c r="F1487" i="4"/>
  <c r="F1497" i="4"/>
  <c r="F1432" i="4"/>
  <c r="F1426" i="4"/>
  <c r="B1404" i="4"/>
  <c r="B1387" i="4"/>
  <c r="F1387" i="4" s="1"/>
  <c r="F1397" i="4"/>
  <c r="B1407" i="4"/>
  <c r="F1407" i="4" s="1"/>
  <c r="B1352" i="4"/>
  <c r="B1362" i="4" s="1"/>
  <c r="F1362" i="4" s="1"/>
  <c r="F1336" i="4"/>
  <c r="F1352" i="4"/>
  <c r="B1452" i="4" l="1"/>
  <c r="F1452" i="4" s="1"/>
  <c r="B1542" i="4"/>
  <c r="F1542" i="4" s="1"/>
  <c r="F1667" i="4"/>
  <c r="B1303" i="4"/>
  <c r="B1313" i="4" s="1"/>
  <c r="B1323" i="4" s="1"/>
  <c r="E1325" i="4"/>
  <c r="E1326" i="4" s="1"/>
  <c r="D1325" i="4"/>
  <c r="D1326" i="4" s="1"/>
  <c r="C1325" i="4"/>
  <c r="C1326" i="4" s="1"/>
  <c r="B1321" i="4"/>
  <c r="E1315" i="4"/>
  <c r="E1316" i="4" s="1"/>
  <c r="D1315" i="4"/>
  <c r="D1316" i="4" s="1"/>
  <c r="C1315" i="4"/>
  <c r="C1316" i="4" s="1"/>
  <c r="B1311" i="4"/>
  <c r="E1305" i="4"/>
  <c r="E1306" i="4" s="1"/>
  <c r="D1305" i="4"/>
  <c r="D1306" i="4" s="1"/>
  <c r="C1305" i="4"/>
  <c r="C1306" i="4" s="1"/>
  <c r="B1301" i="4"/>
  <c r="E1296" i="4"/>
  <c r="D1296" i="4"/>
  <c r="C1296" i="4"/>
  <c r="B1295" i="4"/>
  <c r="B1294" i="4"/>
  <c r="D1290" i="4"/>
  <c r="C1290" i="4"/>
  <c r="B1290" i="4"/>
  <c r="F1290" i="4" s="1"/>
  <c r="E1279" i="4"/>
  <c r="E1280" i="4" s="1"/>
  <c r="D1279" i="4"/>
  <c r="D1280" i="4" s="1"/>
  <c r="C1279" i="4"/>
  <c r="C1280" i="4" s="1"/>
  <c r="B1275" i="4"/>
  <c r="E1269" i="4"/>
  <c r="E1270" i="4" s="1"/>
  <c r="D1269" i="4"/>
  <c r="D1270" i="4" s="1"/>
  <c r="C1269" i="4"/>
  <c r="C1270" i="4" s="1"/>
  <c r="B1265" i="4"/>
  <c r="E1259" i="4"/>
  <c r="E1260" i="4" s="1"/>
  <c r="D1259" i="4"/>
  <c r="D1260" i="4" s="1"/>
  <c r="C1259" i="4"/>
  <c r="C1260" i="4" s="1"/>
  <c r="B1257" i="4"/>
  <c r="B1267" i="4" s="1"/>
  <c r="B1277" i="4" s="1"/>
  <c r="B1255" i="4"/>
  <c r="E1250" i="4"/>
  <c r="D1250" i="4"/>
  <c r="C1250" i="4"/>
  <c r="B1249" i="4"/>
  <c r="B1248" i="4"/>
  <c r="E1244" i="4"/>
  <c r="D1244" i="4"/>
  <c r="C1244" i="4"/>
  <c r="B1244" i="4"/>
  <c r="F1244" i="4" s="1"/>
  <c r="B1306" i="4" l="1"/>
  <c r="B1296" i="4"/>
  <c r="F1296" i="4" s="1"/>
  <c r="B1260" i="4"/>
  <c r="B1250" i="4"/>
  <c r="F1250" i="4" s="1"/>
  <c r="B1316" i="4" l="1"/>
  <c r="F1306" i="4"/>
  <c r="B1270" i="4"/>
  <c r="F1260" i="4"/>
  <c r="F1316" i="4" l="1"/>
  <c r="B1326" i="4"/>
  <c r="F1326" i="4" s="1"/>
  <c r="F1270" i="4"/>
  <c r="B1280" i="4"/>
  <c r="F1280" i="4" s="1"/>
  <c r="E1233" i="4" l="1"/>
  <c r="E1234" i="4" s="1"/>
  <c r="D1233" i="4"/>
  <c r="D1234" i="4" s="1"/>
  <c r="C1233" i="4"/>
  <c r="C1234" i="4" s="1"/>
  <c r="B1229" i="4"/>
  <c r="E1223" i="4"/>
  <c r="E1224" i="4" s="1"/>
  <c r="D1223" i="4"/>
  <c r="D1224" i="4" s="1"/>
  <c r="C1223" i="4"/>
  <c r="C1224" i="4" s="1"/>
  <c r="B1219" i="4"/>
  <c r="E1213" i="4"/>
  <c r="E1214" i="4" s="1"/>
  <c r="D1213" i="4"/>
  <c r="D1214" i="4" s="1"/>
  <c r="C1213" i="4"/>
  <c r="C1214" i="4" s="1"/>
  <c r="B1211" i="4"/>
  <c r="B1209" i="4"/>
  <c r="E1204" i="4"/>
  <c r="D1204" i="4"/>
  <c r="C1204" i="4"/>
  <c r="B1203" i="4"/>
  <c r="B1202" i="4"/>
  <c r="E1198" i="4"/>
  <c r="D1198" i="4"/>
  <c r="C1198" i="4"/>
  <c r="B1198" i="4"/>
  <c r="B1204" i="4" s="1"/>
  <c r="F1204" i="4" l="1"/>
  <c r="B1214" i="4"/>
  <c r="B1221" i="4"/>
  <c r="B1231" i="4" s="1"/>
  <c r="F1214" i="4"/>
  <c r="B1224" i="4"/>
  <c r="F1198" i="4"/>
  <c r="B1234" i="4" l="1"/>
  <c r="F1234" i="4" s="1"/>
  <c r="F1224" i="4"/>
  <c r="B77" i="5" l="1"/>
  <c r="B1157" i="4"/>
  <c r="E1187" i="4"/>
  <c r="E1188" i="4" s="1"/>
  <c r="D1187" i="4"/>
  <c r="D1188" i="4" s="1"/>
  <c r="C1187" i="4"/>
  <c r="C1188" i="4" s="1"/>
  <c r="B1183" i="4"/>
  <c r="E1177" i="4"/>
  <c r="E1178" i="4" s="1"/>
  <c r="D1177" i="4"/>
  <c r="D1178" i="4" s="1"/>
  <c r="C1177" i="4"/>
  <c r="C1178" i="4" s="1"/>
  <c r="B1173" i="4"/>
  <c r="E1167" i="4"/>
  <c r="E1168" i="4" s="1"/>
  <c r="D1167" i="4"/>
  <c r="D1168" i="4" s="1"/>
  <c r="C1167" i="4"/>
  <c r="C1168" i="4" s="1"/>
  <c r="B1165" i="4"/>
  <c r="B1175" i="4" s="1"/>
  <c r="B1185" i="4" s="1"/>
  <c r="B1163" i="4"/>
  <c r="E1158" i="4"/>
  <c r="D1158" i="4"/>
  <c r="C1158" i="4"/>
  <c r="B1156" i="4"/>
  <c r="E1152" i="4"/>
  <c r="D1152" i="4"/>
  <c r="C1152" i="4"/>
  <c r="B1152" i="4"/>
  <c r="B1158" i="4" s="1"/>
  <c r="F1158" i="4" l="1"/>
  <c r="B1168" i="4"/>
  <c r="F1152" i="4"/>
  <c r="F1168" i="4" l="1"/>
  <c r="B1178" i="4"/>
  <c r="B86" i="5"/>
  <c r="E1141" i="4"/>
  <c r="E1142" i="4" s="1"/>
  <c r="D1141" i="4"/>
  <c r="D1142" i="4" s="1"/>
  <c r="C1141" i="4"/>
  <c r="C1142" i="4" s="1"/>
  <c r="B1137" i="4"/>
  <c r="E1131" i="4"/>
  <c r="E1132" i="4" s="1"/>
  <c r="D1131" i="4"/>
  <c r="D1132" i="4" s="1"/>
  <c r="C1131" i="4"/>
  <c r="C1132" i="4" s="1"/>
  <c r="B1127" i="4"/>
  <c r="E1121" i="4"/>
  <c r="E1122" i="4" s="1"/>
  <c r="D1121" i="4"/>
  <c r="D1122" i="4" s="1"/>
  <c r="C1121" i="4"/>
  <c r="C1122" i="4" s="1"/>
  <c r="B1119" i="4"/>
  <c r="B1117" i="4"/>
  <c r="E1112" i="4"/>
  <c r="D1112" i="4"/>
  <c r="C1112" i="4"/>
  <c r="B1111" i="4"/>
  <c r="B1110" i="4"/>
  <c r="E1106" i="4"/>
  <c r="D1106" i="4"/>
  <c r="C1106" i="4"/>
  <c r="B1106" i="4"/>
  <c r="B1112" i="4" s="1"/>
  <c r="E1095" i="4"/>
  <c r="E1096" i="4" s="1"/>
  <c r="D1095" i="4"/>
  <c r="D1096" i="4" s="1"/>
  <c r="C1095" i="4"/>
  <c r="C1096" i="4" s="1"/>
  <c r="B1091" i="4"/>
  <c r="E1085" i="4"/>
  <c r="E1086" i="4" s="1"/>
  <c r="D1085" i="4"/>
  <c r="D1086" i="4" s="1"/>
  <c r="C1085" i="4"/>
  <c r="C1086" i="4" s="1"/>
  <c r="B1081" i="4"/>
  <c r="E1075" i="4"/>
  <c r="E1076" i="4" s="1"/>
  <c r="D1075" i="4"/>
  <c r="D1076" i="4" s="1"/>
  <c r="C1075" i="4"/>
  <c r="C1076" i="4" s="1"/>
  <c r="B1073" i="4"/>
  <c r="B1083" i="4" s="1"/>
  <c r="B1093" i="4" s="1"/>
  <c r="B1071" i="4"/>
  <c r="E1066" i="4"/>
  <c r="D1066" i="4"/>
  <c r="C1066" i="4"/>
  <c r="B1065" i="4"/>
  <c r="B1064" i="4"/>
  <c r="E1060" i="4"/>
  <c r="D1060" i="4"/>
  <c r="C1060" i="4"/>
  <c r="B1060" i="4"/>
  <c r="B1122" i="4" l="1"/>
  <c r="F1060" i="4"/>
  <c r="B1188" i="4"/>
  <c r="F1188" i="4" s="1"/>
  <c r="F1178" i="4"/>
  <c r="F1112" i="4"/>
  <c r="F1122" i="4"/>
  <c r="B1132" i="4"/>
  <c r="F1106" i="4"/>
  <c r="B1129" i="4"/>
  <c r="B1139" i="4" s="1"/>
  <c r="B1066" i="4"/>
  <c r="F1066" i="4" s="1"/>
  <c r="B1076" i="4"/>
  <c r="B1086" i="4" l="1"/>
  <c r="F1076" i="4"/>
  <c r="F1132" i="4"/>
  <c r="B1142" i="4"/>
  <c r="F1142" i="4" s="1"/>
  <c r="B1096" i="4"/>
  <c r="F1096" i="4" s="1"/>
  <c r="F1086" i="4"/>
  <c r="E1047" i="4" l="1"/>
  <c r="E1048" i="4" s="1"/>
  <c r="D1047" i="4"/>
  <c r="D1048" i="4" s="1"/>
  <c r="C1047" i="4"/>
  <c r="C1048" i="4" s="1"/>
  <c r="B1043" i="4"/>
  <c r="E1037" i="4"/>
  <c r="E1038" i="4" s="1"/>
  <c r="D1037" i="4"/>
  <c r="D1038" i="4" s="1"/>
  <c r="C1037" i="4"/>
  <c r="C1038" i="4" s="1"/>
  <c r="B1033" i="4"/>
  <c r="E1027" i="4"/>
  <c r="E1028" i="4" s="1"/>
  <c r="D1027" i="4"/>
  <c r="D1028" i="4" s="1"/>
  <c r="C1027" i="4"/>
  <c r="C1028" i="4" s="1"/>
  <c r="B1025" i="4"/>
  <c r="B1035" i="4" s="1"/>
  <c r="B1045" i="4" s="1"/>
  <c r="B1023" i="4"/>
  <c r="E1018" i="4"/>
  <c r="D1018" i="4"/>
  <c r="C1018" i="4"/>
  <c r="B1017" i="4"/>
  <c r="B1016" i="4"/>
  <c r="E1012" i="4"/>
  <c r="D1012" i="4"/>
  <c r="C1012" i="4"/>
  <c r="B1012" i="4"/>
  <c r="B1018" i="4" s="1"/>
  <c r="B979" i="4"/>
  <c r="E1001" i="4"/>
  <c r="E1002" i="4" s="1"/>
  <c r="D1001" i="4"/>
  <c r="D1002" i="4" s="1"/>
  <c r="C1001" i="4"/>
  <c r="C1002" i="4" s="1"/>
  <c r="B997" i="4"/>
  <c r="E991" i="4"/>
  <c r="E992" i="4" s="1"/>
  <c r="D991" i="4"/>
  <c r="D992" i="4" s="1"/>
  <c r="C991" i="4"/>
  <c r="C992" i="4" s="1"/>
  <c r="B987" i="4"/>
  <c r="E981" i="4"/>
  <c r="E982" i="4" s="1"/>
  <c r="D981" i="4"/>
  <c r="D982" i="4" s="1"/>
  <c r="C981" i="4"/>
  <c r="C982" i="4" s="1"/>
  <c r="B977" i="4"/>
  <c r="E972" i="4"/>
  <c r="D972" i="4"/>
  <c r="C972" i="4"/>
  <c r="B971" i="4"/>
  <c r="B970" i="4"/>
  <c r="E966" i="4"/>
  <c r="D966" i="4"/>
  <c r="C966" i="4"/>
  <c r="B966" i="4"/>
  <c r="F966" i="4" s="1"/>
  <c r="E955" i="4"/>
  <c r="E956" i="4" s="1"/>
  <c r="D955" i="4"/>
  <c r="D956" i="4" s="1"/>
  <c r="C955" i="4"/>
  <c r="C956" i="4" s="1"/>
  <c r="B951" i="4"/>
  <c r="E945" i="4"/>
  <c r="E946" i="4" s="1"/>
  <c r="D945" i="4"/>
  <c r="D946" i="4" s="1"/>
  <c r="C945" i="4"/>
  <c r="C946" i="4" s="1"/>
  <c r="B941" i="4"/>
  <c r="E935" i="4"/>
  <c r="E936" i="4" s="1"/>
  <c r="D935" i="4"/>
  <c r="D936" i="4" s="1"/>
  <c r="C935" i="4"/>
  <c r="C936" i="4" s="1"/>
  <c r="B931" i="4"/>
  <c r="E926" i="4"/>
  <c r="D926" i="4"/>
  <c r="C926" i="4"/>
  <c r="B925" i="4"/>
  <c r="B933" i="4" s="1"/>
  <c r="B924" i="4"/>
  <c r="E920" i="4"/>
  <c r="D920" i="4"/>
  <c r="C920" i="4"/>
  <c r="B920" i="4"/>
  <c r="F1018" i="4" l="1"/>
  <c r="F1012" i="4"/>
  <c r="B1028" i="4"/>
  <c r="B982" i="4"/>
  <c r="B992" i="4" s="1"/>
  <c r="B989" i="4"/>
  <c r="B999" i="4" s="1"/>
  <c r="B972" i="4"/>
  <c r="F972" i="4" s="1"/>
  <c r="F920" i="4"/>
  <c r="B936" i="4"/>
  <c r="B946" i="4" s="1"/>
  <c r="B926" i="4"/>
  <c r="F926" i="4" s="1"/>
  <c r="B943" i="4"/>
  <c r="B953" i="4" s="1"/>
  <c r="B1038" i="4" l="1"/>
  <c r="F1028" i="4"/>
  <c r="F982" i="4"/>
  <c r="B1002" i="4"/>
  <c r="F1002" i="4" s="1"/>
  <c r="F992" i="4"/>
  <c r="F936" i="4"/>
  <c r="F946" i="4"/>
  <c r="B956" i="4"/>
  <c r="F956" i="4" s="1"/>
  <c r="F1038" i="4" l="1"/>
  <c r="B1048" i="4"/>
  <c r="F1048" i="4" s="1"/>
  <c r="E909" i="4" l="1"/>
  <c r="E910" i="4" s="1"/>
  <c r="D909" i="4"/>
  <c r="D910" i="4" s="1"/>
  <c r="C909" i="4"/>
  <c r="C910" i="4" s="1"/>
  <c r="B905" i="4"/>
  <c r="E899" i="4"/>
  <c r="E900" i="4" s="1"/>
  <c r="D899" i="4"/>
  <c r="D900" i="4" s="1"/>
  <c r="C899" i="4"/>
  <c r="C900" i="4" s="1"/>
  <c r="B895" i="4"/>
  <c r="E889" i="4"/>
  <c r="E890" i="4" s="1"/>
  <c r="D889" i="4"/>
  <c r="D890" i="4" s="1"/>
  <c r="C889" i="4"/>
  <c r="C890" i="4" s="1"/>
  <c r="B885" i="4"/>
  <c r="E880" i="4"/>
  <c r="D880" i="4"/>
  <c r="C880" i="4"/>
  <c r="B879" i="4"/>
  <c r="B887" i="4" s="1"/>
  <c r="B897" i="4" s="1"/>
  <c r="B907" i="4" s="1"/>
  <c r="B878" i="4"/>
  <c r="E874" i="4"/>
  <c r="D874" i="4"/>
  <c r="C874" i="4"/>
  <c r="B874" i="4"/>
  <c r="F874" i="4" l="1"/>
  <c r="B880" i="4"/>
  <c r="F880" i="4" s="1"/>
  <c r="B890" i="4"/>
  <c r="E862" i="4"/>
  <c r="E863" i="4" s="1"/>
  <c r="D862" i="4"/>
  <c r="D863" i="4" s="1"/>
  <c r="C862" i="4"/>
  <c r="C863" i="4" s="1"/>
  <c r="B858" i="4"/>
  <c r="E852" i="4"/>
  <c r="E853" i="4" s="1"/>
  <c r="D852" i="4"/>
  <c r="D853" i="4" s="1"/>
  <c r="C852" i="4"/>
  <c r="C853" i="4" s="1"/>
  <c r="B850" i="4"/>
  <c r="B860" i="4" s="1"/>
  <c r="B848" i="4"/>
  <c r="E842" i="4"/>
  <c r="E843" i="4" s="1"/>
  <c r="D842" i="4"/>
  <c r="D843" i="4" s="1"/>
  <c r="C842" i="4"/>
  <c r="C843" i="4" s="1"/>
  <c r="B838" i="4"/>
  <c r="B843" i="4" s="1"/>
  <c r="E833" i="4"/>
  <c r="D833" i="4"/>
  <c r="C833" i="4"/>
  <c r="E827" i="4"/>
  <c r="D827" i="4"/>
  <c r="C827" i="4"/>
  <c r="B827" i="4"/>
  <c r="B833" i="4" s="1"/>
  <c r="C807" i="4"/>
  <c r="E816" i="4"/>
  <c r="E817" i="4" s="1"/>
  <c r="D816" i="4"/>
  <c r="D817" i="4" s="1"/>
  <c r="C816" i="4"/>
  <c r="C817" i="4" s="1"/>
  <c r="B812" i="4"/>
  <c r="E806" i="4"/>
  <c r="E807" i="4" s="1"/>
  <c r="D806" i="4"/>
  <c r="D807" i="4" s="1"/>
  <c r="C806" i="4"/>
  <c r="B804" i="4"/>
  <c r="B802" i="4"/>
  <c r="E796" i="4"/>
  <c r="E797" i="4" s="1"/>
  <c r="D796" i="4"/>
  <c r="D797" i="4" s="1"/>
  <c r="C796" i="4"/>
  <c r="C797" i="4" s="1"/>
  <c r="B792" i="4"/>
  <c r="B797" i="4" s="1"/>
  <c r="E787" i="4"/>
  <c r="D787" i="4"/>
  <c r="C787" i="4"/>
  <c r="B786" i="4"/>
  <c r="B785" i="4"/>
  <c r="E781" i="4"/>
  <c r="D781" i="4"/>
  <c r="C781" i="4"/>
  <c r="B781" i="4"/>
  <c r="B787" i="4" s="1"/>
  <c r="F890" i="4" l="1"/>
  <c r="B900" i="4"/>
  <c r="F833" i="4"/>
  <c r="F827" i="4"/>
  <c r="F843" i="4"/>
  <c r="B853" i="4"/>
  <c r="F787" i="4"/>
  <c r="F781" i="4"/>
  <c r="B807" i="4"/>
  <c r="B817" i="4" s="1"/>
  <c r="F797" i="4"/>
  <c r="F853" i="4" l="1"/>
  <c r="B863" i="4"/>
  <c r="F863" i="4" s="1"/>
  <c r="B910" i="4"/>
  <c r="F910" i="4" s="1"/>
  <c r="F900" i="4"/>
  <c r="F817" i="4"/>
  <c r="F807" i="4"/>
  <c r="C760" i="4" l="1"/>
  <c r="C761" i="4" s="1"/>
  <c r="D760" i="4"/>
  <c r="D761" i="4" s="1"/>
  <c r="E760" i="4"/>
  <c r="E761" i="4" s="1"/>
  <c r="E770" i="4"/>
  <c r="E771" i="4" s="1"/>
  <c r="D770" i="4"/>
  <c r="D771" i="4" s="1"/>
  <c r="C770" i="4"/>
  <c r="C771" i="4" s="1"/>
  <c r="B766" i="4"/>
  <c r="B756" i="4"/>
  <c r="E750" i="4"/>
  <c r="E751" i="4" s="1"/>
  <c r="D750" i="4"/>
  <c r="D751" i="4" s="1"/>
  <c r="C750" i="4"/>
  <c r="C751" i="4" s="1"/>
  <c r="B746" i="4"/>
  <c r="E741" i="4"/>
  <c r="D741" i="4"/>
  <c r="C741" i="4"/>
  <c r="B740" i="4"/>
  <c r="B748" i="4" s="1"/>
  <c r="B758" i="4" s="1"/>
  <c r="B768" i="4" s="1"/>
  <c r="B739" i="4"/>
  <c r="E735" i="4"/>
  <c r="D735" i="4"/>
  <c r="C735" i="4"/>
  <c r="B735" i="4"/>
  <c r="B741" i="4" s="1"/>
  <c r="E724" i="4"/>
  <c r="E725" i="4" s="1"/>
  <c r="D724" i="4"/>
  <c r="D725" i="4" s="1"/>
  <c r="C724" i="4"/>
  <c r="C725" i="4" s="1"/>
  <c r="B720" i="4"/>
  <c r="E714" i="4"/>
  <c r="E715" i="4" s="1"/>
  <c r="D714" i="4"/>
  <c r="D715" i="4" s="1"/>
  <c r="C714" i="4"/>
  <c r="C715" i="4" s="1"/>
  <c r="B712" i="4"/>
  <c r="B722" i="4" s="1"/>
  <c r="B710" i="4"/>
  <c r="E704" i="4"/>
  <c r="E705" i="4" s="1"/>
  <c r="D704" i="4"/>
  <c r="D705" i="4" s="1"/>
  <c r="C704" i="4"/>
  <c r="C705" i="4" s="1"/>
  <c r="B700" i="4"/>
  <c r="B705" i="4" s="1"/>
  <c r="E695" i="4"/>
  <c r="D695" i="4"/>
  <c r="C695" i="4"/>
  <c r="B694" i="4"/>
  <c r="B693" i="4"/>
  <c r="E689" i="4"/>
  <c r="D689" i="4"/>
  <c r="C689" i="4"/>
  <c r="B689" i="4"/>
  <c r="B695" i="4" s="1"/>
  <c r="E675" i="4"/>
  <c r="E676" i="4" s="1"/>
  <c r="D675" i="4"/>
  <c r="D676" i="4" s="1"/>
  <c r="C675" i="4"/>
  <c r="C676" i="4" s="1"/>
  <c r="B671" i="4"/>
  <c r="E665" i="4"/>
  <c r="E666" i="4" s="1"/>
  <c r="D665" i="4"/>
  <c r="D666" i="4" s="1"/>
  <c r="C665" i="4"/>
  <c r="C666" i="4" s="1"/>
  <c r="B663" i="4"/>
  <c r="B673" i="4" s="1"/>
  <c r="B661" i="4"/>
  <c r="E655" i="4"/>
  <c r="E656" i="4" s="1"/>
  <c r="D655" i="4"/>
  <c r="D656" i="4" s="1"/>
  <c r="C655" i="4"/>
  <c r="C656" i="4" s="1"/>
  <c r="B651" i="4"/>
  <c r="B656" i="4" s="1"/>
  <c r="E646" i="4"/>
  <c r="D646" i="4"/>
  <c r="C646" i="4"/>
  <c r="B645" i="4"/>
  <c r="B644" i="4"/>
  <c r="E640" i="4"/>
  <c r="D640" i="4"/>
  <c r="C640" i="4"/>
  <c r="B640" i="4"/>
  <c r="B646" i="4" s="1"/>
  <c r="E625" i="4"/>
  <c r="E626" i="4" s="1"/>
  <c r="D625" i="4"/>
  <c r="D626" i="4" s="1"/>
  <c r="C625" i="4"/>
  <c r="C626" i="4" s="1"/>
  <c r="B621" i="4"/>
  <c r="E615" i="4"/>
  <c r="E616" i="4" s="1"/>
  <c r="D615" i="4"/>
  <c r="D616" i="4" s="1"/>
  <c r="C615" i="4"/>
  <c r="C616" i="4" s="1"/>
  <c r="B613" i="4"/>
  <c r="B623" i="4" s="1"/>
  <c r="B611" i="4"/>
  <c r="E605" i="4"/>
  <c r="E606" i="4" s="1"/>
  <c r="D605" i="4"/>
  <c r="D606" i="4" s="1"/>
  <c r="C605" i="4"/>
  <c r="C606" i="4" s="1"/>
  <c r="B601" i="4"/>
  <c r="B606" i="4" s="1"/>
  <c r="E596" i="4"/>
  <c r="D596" i="4"/>
  <c r="C596" i="4"/>
  <c r="B595" i="4"/>
  <c r="B594" i="4"/>
  <c r="E590" i="4"/>
  <c r="D590" i="4"/>
  <c r="C590" i="4"/>
  <c r="B590" i="4"/>
  <c r="B596" i="4" s="1"/>
  <c r="E575" i="4"/>
  <c r="E576" i="4" s="1"/>
  <c r="D575" i="4"/>
  <c r="D576" i="4" s="1"/>
  <c r="C575" i="4"/>
  <c r="C576" i="4" s="1"/>
  <c r="B571" i="4"/>
  <c r="E565" i="4"/>
  <c r="E566" i="4" s="1"/>
  <c r="D565" i="4"/>
  <c r="D566" i="4" s="1"/>
  <c r="C565" i="4"/>
  <c r="C566" i="4" s="1"/>
  <c r="B563" i="4"/>
  <c r="B573" i="4" s="1"/>
  <c r="B561" i="4"/>
  <c r="E555" i="4"/>
  <c r="E556" i="4" s="1"/>
  <c r="D555" i="4"/>
  <c r="D556" i="4" s="1"/>
  <c r="C555" i="4"/>
  <c r="C556" i="4" s="1"/>
  <c r="B551" i="4"/>
  <c r="B556" i="4" s="1"/>
  <c r="E546" i="4"/>
  <c r="D546" i="4"/>
  <c r="C546" i="4"/>
  <c r="B545" i="4"/>
  <c r="B544" i="4"/>
  <c r="E540" i="4"/>
  <c r="D540" i="4"/>
  <c r="C540" i="4"/>
  <c r="B540" i="4"/>
  <c r="B546" i="4" s="1"/>
  <c r="E525" i="4"/>
  <c r="E526" i="4" s="1"/>
  <c r="D525" i="4"/>
  <c r="D526" i="4" s="1"/>
  <c r="C525" i="4"/>
  <c r="C526" i="4" s="1"/>
  <c r="B521" i="4"/>
  <c r="E515" i="4"/>
  <c r="E516" i="4" s="1"/>
  <c r="D515" i="4"/>
  <c r="D516" i="4" s="1"/>
  <c r="C515" i="4"/>
  <c r="C516" i="4" s="1"/>
  <c r="B513" i="4"/>
  <c r="B523" i="4" s="1"/>
  <c r="B511" i="4"/>
  <c r="E505" i="4"/>
  <c r="E506" i="4" s="1"/>
  <c r="D505" i="4"/>
  <c r="D506" i="4" s="1"/>
  <c r="C505" i="4"/>
  <c r="C506" i="4" s="1"/>
  <c r="B501" i="4"/>
  <c r="B506" i="4" s="1"/>
  <c r="E496" i="4"/>
  <c r="D496" i="4"/>
  <c r="C496" i="4"/>
  <c r="B495" i="4"/>
  <c r="B494" i="4"/>
  <c r="E490" i="4"/>
  <c r="D490" i="4"/>
  <c r="C490" i="4"/>
  <c r="B490" i="4"/>
  <c r="B496" i="4" s="1"/>
  <c r="E474" i="4"/>
  <c r="E475" i="4" s="1"/>
  <c r="D474" i="4"/>
  <c r="D475" i="4" s="1"/>
  <c r="C474" i="4"/>
  <c r="C475" i="4" s="1"/>
  <c r="B470" i="4"/>
  <c r="E464" i="4"/>
  <c r="E465" i="4" s="1"/>
  <c r="D464" i="4"/>
  <c r="D465" i="4" s="1"/>
  <c r="C464" i="4"/>
  <c r="C465" i="4" s="1"/>
  <c r="B462" i="4"/>
  <c r="B472" i="4" s="1"/>
  <c r="B460" i="4"/>
  <c r="E454" i="4"/>
  <c r="E455" i="4" s="1"/>
  <c r="D454" i="4"/>
  <c r="D455" i="4" s="1"/>
  <c r="C454" i="4"/>
  <c r="C455" i="4" s="1"/>
  <c r="B450" i="4"/>
  <c r="B455" i="4" s="1"/>
  <c r="E445" i="4"/>
  <c r="D445" i="4"/>
  <c r="C445" i="4"/>
  <c r="B444" i="4"/>
  <c r="B443" i="4"/>
  <c r="E439" i="4"/>
  <c r="D439" i="4"/>
  <c r="C439" i="4"/>
  <c r="B439" i="4"/>
  <c r="B445" i="4" s="1"/>
  <c r="E425" i="4"/>
  <c r="E426" i="4" s="1"/>
  <c r="D425" i="4"/>
  <c r="D426" i="4" s="1"/>
  <c r="C425" i="4"/>
  <c r="C426" i="4" s="1"/>
  <c r="B421" i="4"/>
  <c r="E415" i="4"/>
  <c r="E416" i="4" s="1"/>
  <c r="D415" i="4"/>
  <c r="D416" i="4" s="1"/>
  <c r="C415" i="4"/>
  <c r="C416" i="4" s="1"/>
  <c r="B413" i="4"/>
  <c r="B423" i="4" s="1"/>
  <c r="B411" i="4"/>
  <c r="E405" i="4"/>
  <c r="E406" i="4" s="1"/>
  <c r="D405" i="4"/>
  <c r="D406" i="4" s="1"/>
  <c r="C405" i="4"/>
  <c r="C406" i="4" s="1"/>
  <c r="B401" i="4"/>
  <c r="B406" i="4" s="1"/>
  <c r="E396" i="4"/>
  <c r="D396" i="4"/>
  <c r="C396" i="4"/>
  <c r="B395" i="4"/>
  <c r="B394" i="4"/>
  <c r="E390" i="4"/>
  <c r="D390" i="4"/>
  <c r="C390" i="4"/>
  <c r="B390" i="4"/>
  <c r="B396" i="4" s="1"/>
  <c r="E378" i="4"/>
  <c r="E379" i="4" s="1"/>
  <c r="D378" i="4"/>
  <c r="D379" i="4" s="1"/>
  <c r="C378" i="4"/>
  <c r="C379" i="4" s="1"/>
  <c r="B374" i="4"/>
  <c r="E368" i="4"/>
  <c r="E369" i="4" s="1"/>
  <c r="D368" i="4"/>
  <c r="D369" i="4" s="1"/>
  <c r="C368" i="4"/>
  <c r="C369" i="4" s="1"/>
  <c r="B366" i="4"/>
  <c r="B376" i="4" s="1"/>
  <c r="B364" i="4"/>
  <c r="E358" i="4"/>
  <c r="E359" i="4" s="1"/>
  <c r="D358" i="4"/>
  <c r="D359" i="4" s="1"/>
  <c r="C358" i="4"/>
  <c r="C359" i="4" s="1"/>
  <c r="B354" i="4"/>
  <c r="B359" i="4" s="1"/>
  <c r="E349" i="4"/>
  <c r="D349" i="4"/>
  <c r="C349" i="4"/>
  <c r="B348" i="4"/>
  <c r="B347" i="4"/>
  <c r="E343" i="4"/>
  <c r="D343" i="4"/>
  <c r="C343" i="4"/>
  <c r="B343" i="4"/>
  <c r="B349" i="4" s="1"/>
  <c r="E330" i="4"/>
  <c r="E331" i="4" s="1"/>
  <c r="D330" i="4"/>
  <c r="D331" i="4" s="1"/>
  <c r="C330" i="4"/>
  <c r="C331" i="4" s="1"/>
  <c r="B326" i="4"/>
  <c r="E320" i="4"/>
  <c r="E321" i="4" s="1"/>
  <c r="D320" i="4"/>
  <c r="D321" i="4" s="1"/>
  <c r="C320" i="4"/>
  <c r="C321" i="4" s="1"/>
  <c r="B318" i="4"/>
  <c r="B328" i="4" s="1"/>
  <c r="B316" i="4"/>
  <c r="E310" i="4"/>
  <c r="E311" i="4" s="1"/>
  <c r="D310" i="4"/>
  <c r="D311" i="4" s="1"/>
  <c r="C310" i="4"/>
  <c r="C311" i="4" s="1"/>
  <c r="B306" i="4"/>
  <c r="B311" i="4" s="1"/>
  <c r="E301" i="4"/>
  <c r="D301" i="4"/>
  <c r="C301" i="4"/>
  <c r="B300" i="4"/>
  <c r="B299" i="4"/>
  <c r="E295" i="4"/>
  <c r="D295" i="4"/>
  <c r="C295" i="4"/>
  <c r="B295" i="4"/>
  <c r="B301" i="4" s="1"/>
  <c r="C101" i="4"/>
  <c r="E280" i="4"/>
  <c r="E281" i="4" s="1"/>
  <c r="D280" i="4"/>
  <c r="D281" i="4" s="1"/>
  <c r="C280" i="4"/>
  <c r="C281" i="4" s="1"/>
  <c r="B276" i="4"/>
  <c r="E270" i="4"/>
  <c r="E271" i="4" s="1"/>
  <c r="D270" i="4"/>
  <c r="D271" i="4" s="1"/>
  <c r="C270" i="4"/>
  <c r="C271" i="4" s="1"/>
  <c r="B268" i="4"/>
  <c r="B278" i="4" s="1"/>
  <c r="B266" i="4"/>
  <c r="E260" i="4"/>
  <c r="E261" i="4" s="1"/>
  <c r="D260" i="4"/>
  <c r="D261" i="4" s="1"/>
  <c r="C260" i="4"/>
  <c r="C261" i="4" s="1"/>
  <c r="B256" i="4"/>
  <c r="B261" i="4" s="1"/>
  <c r="B271" i="4" s="1"/>
  <c r="E251" i="4"/>
  <c r="D251" i="4"/>
  <c r="C251" i="4"/>
  <c r="B250" i="4"/>
  <c r="B249" i="4"/>
  <c r="E245" i="4"/>
  <c r="D245" i="4"/>
  <c r="C245" i="4"/>
  <c r="B245" i="4"/>
  <c r="B251" i="4" s="1"/>
  <c r="E232" i="4"/>
  <c r="E233" i="4" s="1"/>
  <c r="D232" i="4"/>
  <c r="D233" i="4" s="1"/>
  <c r="C232" i="4"/>
  <c r="C233" i="4" s="1"/>
  <c r="B228" i="4"/>
  <c r="E222" i="4"/>
  <c r="E223" i="4" s="1"/>
  <c r="D222" i="4"/>
  <c r="D223" i="4" s="1"/>
  <c r="C222" i="4"/>
  <c r="C223" i="4" s="1"/>
  <c r="B220" i="4"/>
  <c r="B230" i="4" s="1"/>
  <c r="B218" i="4"/>
  <c r="E212" i="4"/>
  <c r="E213" i="4" s="1"/>
  <c r="D212" i="4"/>
  <c r="D213" i="4" s="1"/>
  <c r="C212" i="4"/>
  <c r="C213" i="4" s="1"/>
  <c r="B208" i="4"/>
  <c r="B213" i="4" s="1"/>
  <c r="E203" i="4"/>
  <c r="D203" i="4"/>
  <c r="C203" i="4"/>
  <c r="B202" i="4"/>
  <c r="B201" i="4"/>
  <c r="E197" i="4"/>
  <c r="D197" i="4"/>
  <c r="C197" i="4"/>
  <c r="B197" i="4"/>
  <c r="B203" i="4" s="1"/>
  <c r="B171" i="4"/>
  <c r="B181" i="4" s="1"/>
  <c r="B179" i="4"/>
  <c r="B169" i="4"/>
  <c r="B159" i="4"/>
  <c r="B164" i="4" s="1"/>
  <c r="B174" i="4" s="1"/>
  <c r="B184" i="4" s="1"/>
  <c r="E183" i="4"/>
  <c r="E184" i="4" s="1"/>
  <c r="D183" i="4"/>
  <c r="D184" i="4" s="1"/>
  <c r="C183" i="4"/>
  <c r="C184" i="4" s="1"/>
  <c r="E173" i="4"/>
  <c r="E174" i="4" s="1"/>
  <c r="D173" i="4"/>
  <c r="D174" i="4" s="1"/>
  <c r="C173" i="4"/>
  <c r="C174" i="4" s="1"/>
  <c r="E163" i="4"/>
  <c r="E164" i="4" s="1"/>
  <c r="D163" i="4"/>
  <c r="D164" i="4" s="1"/>
  <c r="C163" i="4"/>
  <c r="C164" i="4" s="1"/>
  <c r="E154" i="4"/>
  <c r="D154" i="4"/>
  <c r="C154" i="4"/>
  <c r="B153" i="4"/>
  <c r="B152" i="4"/>
  <c r="E148" i="4"/>
  <c r="D148" i="4"/>
  <c r="C148" i="4"/>
  <c r="B148" i="4"/>
  <c r="B154" i="4" s="1"/>
  <c r="B105" i="4"/>
  <c r="B122" i="4"/>
  <c r="B132" i="4" s="1"/>
  <c r="B117" i="4"/>
  <c r="B127" i="4" s="1"/>
  <c r="B137" i="4" s="1"/>
  <c r="B106" i="4"/>
  <c r="E136" i="4"/>
  <c r="E137" i="4" s="1"/>
  <c r="D136" i="4"/>
  <c r="D137" i="4" s="1"/>
  <c r="C136" i="4"/>
  <c r="C137" i="4" s="1"/>
  <c r="E126" i="4"/>
  <c r="E127" i="4" s="1"/>
  <c r="D126" i="4"/>
  <c r="D127" i="4" s="1"/>
  <c r="C126" i="4"/>
  <c r="C127" i="4" s="1"/>
  <c r="B124" i="4"/>
  <c r="B134" i="4" s="1"/>
  <c r="E116" i="4"/>
  <c r="E117" i="4" s="1"/>
  <c r="D116" i="4"/>
  <c r="D117" i="4" s="1"/>
  <c r="C116" i="4"/>
  <c r="C117" i="4" s="1"/>
  <c r="E107" i="4"/>
  <c r="D107" i="4"/>
  <c r="C107" i="4"/>
  <c r="E101" i="4"/>
  <c r="D101" i="4"/>
  <c r="B101" i="4"/>
  <c r="B107" i="4" s="1"/>
  <c r="B80" i="4"/>
  <c r="B90" i="4" s="1"/>
  <c r="B59" i="4"/>
  <c r="B77" i="4" s="1"/>
  <c r="B87" i="4" s="1"/>
  <c r="E89" i="4"/>
  <c r="E90" i="4" s="1"/>
  <c r="D89" i="4"/>
  <c r="D90" i="4" s="1"/>
  <c r="C89" i="4"/>
  <c r="C90" i="4" s="1"/>
  <c r="E79" i="4"/>
  <c r="E80" i="4" s="1"/>
  <c r="D79" i="4"/>
  <c r="D80" i="4" s="1"/>
  <c r="C79" i="4"/>
  <c r="C80" i="4" s="1"/>
  <c r="E69" i="4"/>
  <c r="E70" i="4" s="1"/>
  <c r="D69" i="4"/>
  <c r="D70" i="4" s="1"/>
  <c r="C69" i="4"/>
  <c r="C70" i="4" s="1"/>
  <c r="E60" i="4"/>
  <c r="D60" i="4"/>
  <c r="C60" i="4"/>
  <c r="E54" i="4"/>
  <c r="D54" i="4"/>
  <c r="C54" i="4"/>
  <c r="B54" i="4"/>
  <c r="B60" i="4" s="1"/>
  <c r="D44" i="4"/>
  <c r="D45" i="4" s="1"/>
  <c r="E44" i="4"/>
  <c r="E45" i="4" s="1"/>
  <c r="E24" i="4"/>
  <c r="D24" i="4"/>
  <c r="C24" i="4"/>
  <c r="C25" i="4" s="1"/>
  <c r="C44" i="4"/>
  <c r="C45" i="4" s="1"/>
  <c r="B45" i="4"/>
  <c r="B751" i="4" l="1"/>
  <c r="F741" i="4"/>
  <c r="F695" i="4"/>
  <c r="F751" i="4"/>
  <c r="B761" i="4"/>
  <c r="F735" i="4"/>
  <c r="F705" i="4"/>
  <c r="B715" i="4"/>
  <c r="F689" i="4"/>
  <c r="F646" i="4"/>
  <c r="F656" i="4"/>
  <c r="B666" i="4"/>
  <c r="F640" i="4"/>
  <c r="F596" i="4"/>
  <c r="F606" i="4"/>
  <c r="B616" i="4"/>
  <c r="F590" i="4"/>
  <c r="F546" i="4"/>
  <c r="F556" i="4"/>
  <c r="B566" i="4"/>
  <c r="F540" i="4"/>
  <c r="F496" i="4"/>
  <c r="F506" i="4"/>
  <c r="B516" i="4"/>
  <c r="F490" i="4"/>
  <c r="F445" i="4"/>
  <c r="F455" i="4"/>
  <c r="B465" i="4"/>
  <c r="F439" i="4"/>
  <c r="F396" i="4"/>
  <c r="F406" i="4"/>
  <c r="B416" i="4"/>
  <c r="F349" i="4"/>
  <c r="F390" i="4"/>
  <c r="F359" i="4"/>
  <c r="B369" i="4"/>
  <c r="F343" i="4"/>
  <c r="F301" i="4"/>
  <c r="B321" i="4"/>
  <c r="F311" i="4"/>
  <c r="F295" i="4"/>
  <c r="F251" i="4"/>
  <c r="B281" i="4"/>
  <c r="F281" i="4" s="1"/>
  <c r="F271" i="4"/>
  <c r="F261" i="4"/>
  <c r="F245" i="4"/>
  <c r="F203" i="4"/>
  <c r="F213" i="4"/>
  <c r="B223" i="4"/>
  <c r="F154" i="4"/>
  <c r="F197" i="4"/>
  <c r="F137" i="4"/>
  <c r="F184" i="4"/>
  <c r="F164" i="4"/>
  <c r="F174" i="4"/>
  <c r="F148" i="4"/>
  <c r="F117" i="4"/>
  <c r="F107" i="4"/>
  <c r="F101" i="4"/>
  <c r="F127" i="4"/>
  <c r="F80" i="4"/>
  <c r="F54" i="4"/>
  <c r="F60" i="4"/>
  <c r="F70" i="4"/>
  <c r="F90" i="4"/>
  <c r="F45" i="4"/>
  <c r="B771" i="4" l="1"/>
  <c r="F771" i="4" s="1"/>
  <c r="F761" i="4"/>
  <c r="B725" i="4"/>
  <c r="F725" i="4" s="1"/>
  <c r="F715" i="4"/>
  <c r="B676" i="4"/>
  <c r="F676" i="4" s="1"/>
  <c r="F666" i="4"/>
  <c r="B626" i="4"/>
  <c r="F626" i="4" s="1"/>
  <c r="F616" i="4"/>
  <c r="B576" i="4"/>
  <c r="F576" i="4" s="1"/>
  <c r="F566" i="4"/>
  <c r="B526" i="4"/>
  <c r="F526" i="4" s="1"/>
  <c r="F516" i="4"/>
  <c r="B475" i="4"/>
  <c r="F475" i="4" s="1"/>
  <c r="F465" i="4"/>
  <c r="B426" i="4"/>
  <c r="F426" i="4" s="1"/>
  <c r="F416" i="4"/>
  <c r="B379" i="4"/>
  <c r="F379" i="4" s="1"/>
  <c r="F369" i="4"/>
  <c r="B331" i="4"/>
  <c r="F331" i="4" s="1"/>
  <c r="F321" i="4"/>
  <c r="B233" i="4"/>
  <c r="F233" i="4" s="1"/>
  <c r="F223" i="4"/>
  <c r="E34" i="4" l="1"/>
  <c r="E35" i="4" s="1"/>
  <c r="D34" i="4"/>
  <c r="D35" i="4" s="1"/>
  <c r="C34" i="4"/>
  <c r="C35" i="4" s="1"/>
  <c r="E25" i="4"/>
  <c r="D25" i="4"/>
  <c r="E15" i="4"/>
  <c r="D15" i="4"/>
  <c r="C15" i="4"/>
  <c r="B15" i="4"/>
  <c r="B22" i="4" s="1"/>
  <c r="B32" i="4" s="1"/>
  <c r="B42" i="4" s="1"/>
  <c r="E9" i="4"/>
  <c r="D9" i="4"/>
  <c r="C9" i="4"/>
  <c r="B9" i="4"/>
  <c r="F35" i="4" l="1"/>
  <c r="F25" i="4"/>
  <c r="F15" i="4"/>
  <c r="F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212" authorId="0" shapeId="0" xr:uid="{15F12017-83C1-4CEE-94F1-7876DF1E276F}">
      <text>
        <r>
          <rPr>
            <b/>
            <sz val="9"/>
            <color indexed="81"/>
            <rFont val="Tahoma"/>
            <family val="2"/>
          </rPr>
          <t>Administrator:</t>
        </r>
        <r>
          <rPr>
            <sz val="9"/>
            <color indexed="81"/>
            <rFont val="Tahoma"/>
            <family val="2"/>
          </rPr>
          <t xml:space="preserve">
extrapolated from 800km test stop</t>
        </r>
      </text>
    </comment>
  </commentList>
</comments>
</file>

<file path=xl/sharedStrings.xml><?xml version="1.0" encoding="utf-8"?>
<sst xmlns="http://schemas.openxmlformats.org/spreadsheetml/2006/main" count="3419" uniqueCount="495">
  <si>
    <t>Rock N Roll Gold</t>
  </si>
  <si>
    <t>Block 1 - No Contamination</t>
  </si>
  <si>
    <t>Molten Speed Wax</t>
  </si>
  <si>
    <t>Squirt</t>
  </si>
  <si>
    <t>White Lightning Epic Ride</t>
  </si>
  <si>
    <t>Smoove</t>
  </si>
  <si>
    <t>Cycle Star Gold</t>
  </si>
  <si>
    <t>Muc Off Hydro Dynamic</t>
  </si>
  <si>
    <t>Muc  Off Nano</t>
  </si>
  <si>
    <t xml:space="preserve">Key - Chains are checked for initial tolerance, allowable wear is 0.5mm across 8 links (0.5%). 0.5mm wear is therefore classed as 100% wear, and so every 0.1mm wear  = 2% wear. </t>
  </si>
  <si>
    <t xml:space="preserve">Chains are measured across 7 separate sections and the average of the 7 measures is wear measure. </t>
  </si>
  <si>
    <t>Each block is 1000 km consisting of flat interval simulations (large chain ring and cycling through cogs 4,5 &amp; 6) and hill simulation intervals (small chain ring cycling through cogs 1,2&amp;3)</t>
  </si>
  <si>
    <t xml:space="preserve">For no contamination blocks re lube intervals are every 400km on flat sim and 200km on hill sim intervals. </t>
  </si>
  <si>
    <t>For contamination blocks re lubing is doubled - so every 200km Flat sim and 100km hill sim to give lubes a proper chance to "clean as lube", "form protective membranes" etc.</t>
  </si>
  <si>
    <t>Dry contamination block - 5grams sandy loam is added halfway through intervals</t>
  </si>
  <si>
    <t xml:space="preserve">Wet contamination block - 500ml of water is sprayed on from small pressure bottle, + 5grams sandy loam added. </t>
  </si>
  <si>
    <t>Extreme contamination block - the amount of contamination is doubled (1litre + 10 grams), and the contamination is added at just under 1/3rd AND 2/3rds into each interval.</t>
  </si>
  <si>
    <t>No contamination blocks are alternated in between contamination blocks again to give lubes more of a chance to clear contaminants</t>
  </si>
  <si>
    <t xml:space="preserve">Through the first 6 blocks  - test stops when wear exceeds 0.5mm. Chain is then fully cleaned and re lubed for a single application longevity test. </t>
  </si>
  <si>
    <t xml:space="preserve">All intervals the target watts are 250w. </t>
  </si>
  <si>
    <t>Extreme contamination Block 6 - the chains will be fully cleaned prior to reset contamination levels and give best chance to survive block which is akin to harsh condition mtb / cx riding.</t>
  </si>
  <si>
    <t xml:space="preserve">Single application longevity test Block 7 - Chain will again be fully cleaned from block 6, and chain  given another 0.25mm wear 0.25mm wear allowance from either its test stop point or end of block 6 wear mark.  It is run on flat sim on cog 4 for the duration - checked every 250km. </t>
  </si>
  <si>
    <t xml:space="preserve">Does this testing relate to km's I can expect to achieve from a lube in my real world riding? </t>
  </si>
  <si>
    <t xml:space="preserve">Yes, no, maybe. The test is run at higher watts than most will ever average day to day, however the no contamination blocks will be cleaner than  real world riding, whilst the contamination blocks are harder. </t>
  </si>
  <si>
    <t xml:space="preserve">Each persons power, the conditions they ride in, the level of cleaning and maintenance etc will greatly affect a lubricants abrasiveness on a chain in every day riding. A wet ride early in a chains life with no maintenance can lead to a dramatically shorter lifespan for same lubricant as the contamination hosed in there will largely stay there abrading away from that  point onwards.  </t>
  </si>
  <si>
    <t>I use blocks 1 to 5 as a predictor for total chain km's based on if these blocks were to repeated over and over until 0.5 mm wear mark reached and is a good indicator for road riding performance.</t>
  </si>
  <si>
    <t xml:space="preserve">Block 6 is more representative of how a lubricant handles extreme conditions and is an indicator for performance harsh off road riding conditions. </t>
  </si>
  <si>
    <t xml:space="preserve">How do the results compare to any real world data? I have a bit for RNR gold and obviously MSW. RNR was common to see chains worn well past 0.5 to 0.75 within 3000 to 4000km. It can be good lube but needs a lot of maintenance. </t>
  </si>
  <si>
    <t xml:space="preserve">MSW - As re-waxing re-sets the contamination to almost zero each time, and completely protects chain metal as have two solid wax surfaces articulating on each other for "x" km depending on conditions, </t>
  </si>
  <si>
    <t xml:space="preserve">Chain and drivetrain lifespan can be extreme. As yet I have not had a customer achieve under 10,000km to 0.5, most are 15,000 to 20,000km, and I have one on track to set new records (currently 0.04 after 8000km) </t>
  </si>
  <si>
    <t xml:space="preserve">If you have real world reliable data re lube km's for a lube tested please let me know - I will cover off a few questions re how tested etc as accuracy is tricky - but I like to get good info where I can. </t>
  </si>
  <si>
    <t>Total cost</t>
  </si>
  <si>
    <t>Muc Off Nano Lube</t>
  </si>
  <si>
    <t xml:space="preserve"> </t>
  </si>
  <si>
    <t>Wend wax 2</t>
  </si>
  <si>
    <t>Tru Tension Tungsten All Weather</t>
  </si>
  <si>
    <t>Tru-Tension Tungsten All Weather</t>
  </si>
  <si>
    <t>Nix Frix Shun</t>
  </si>
  <si>
    <t xml:space="preserve">Average </t>
  </si>
  <si>
    <t>Tru Tension Tungsten Race (D.A)</t>
  </si>
  <si>
    <t>Cost to lubricate (based on blocks 1-5)</t>
  </si>
  <si>
    <t>Ultegra Road</t>
  </si>
  <si>
    <t>Lubricant Cost</t>
  </si>
  <si>
    <t>Chains cost</t>
  </si>
  <si>
    <t>Cassette Cost</t>
  </si>
  <si>
    <t>Chainrings cost</t>
  </si>
  <si>
    <t>2 chains per cassette /  6 chains per chain rings</t>
  </si>
  <si>
    <t>Dura Ace</t>
  </si>
  <si>
    <t>1 chains per cassette /  6 chains per chain rings</t>
  </si>
  <si>
    <t>times greater</t>
  </si>
  <si>
    <t>Muc-Off Hydrodynamic</t>
  </si>
  <si>
    <t>Muc-Off Nano Lube</t>
  </si>
  <si>
    <t>Cyclestar Gold (Bankrupt?)</t>
  </si>
  <si>
    <t>Ceramic Speed UFO Drip v2</t>
  </si>
  <si>
    <t>Silca Super Secret Drip</t>
  </si>
  <si>
    <t>Dry Gravel Riding - based on block 2 wear</t>
  </si>
  <si>
    <t>GRX 810</t>
  </si>
  <si>
    <t>Tru-Tension Tungsten Race - Double Application rate</t>
  </si>
  <si>
    <t>Mspeedwax Double Application</t>
  </si>
  <si>
    <t>Silca Hot Melt</t>
  </si>
  <si>
    <t>Cost to run data modelling</t>
  </si>
  <si>
    <t>ZFC test data graphs became too crowded and also it was difficult for readers to ascertain what the block by block data meant for them and their riding.</t>
  </si>
  <si>
    <t xml:space="preserve">Even the cumulative wear result did not provide an accurate grab and go picture. Ie two lubricants may have finished with a similar total km's achieved to wear rate allowance, however they performed quite differently during the test. This could have a large bearing on what lubricant you choose to use, ie a lubricant may have reached wear rate allowance faster than it should due to initial penetration issues leading to a high wear rate in clean block 1, however its wear rate in dry contamination block 2 was very low - meaning assuming one can negate the penetration issues, that lubricant may be a great choice for gravel riders / dry mtb / cx riding etc. </t>
  </si>
  <si>
    <t>1) Type of riding and drivetrain -ie road &amp; ultegra and dura ace groupsets. The more expensive the groupset, the more the focus shifts to drive train component wear rate vs cost of lubricant. If one is often riding gravel / dry mtb / dry cx - then the wear rates are taken from dry contamination block 2, and GRX 810 groupset parts cost. Lastly the most extreme situation is used for those riding wet &amp; muddy gravel / mtb  / cx conditions based on extreme contamination block 6, and the most expensive groupset that is currently the most expensive that is used for such riding / racing - axs red 12speed. This is the ultimate test of what the lubricant performance will do for cost to run drivetrain if subjecting drivetrain to extreme conditions</t>
  </si>
  <si>
    <t xml:space="preserve">2) The modelling - being modelling, is a combination of measured data and reasonable assumptions from data. Modelling is different to simply reporting measured results and a fairly black &amp; white conclusion from said results. Modelling requires one to make reasonable assumptions based on data. The modelling / assumptions can only cover a limited set of scenario's and your personal results may differ a little, or a lot - depending on real world factors such as your power, how harsh are the conditions vs those in control test, what maintenance you perform etc etc. </t>
  </si>
  <si>
    <t xml:space="preserve">3) The modelling by using a mix of both measured data and the same assumptions for a particlar use based on the measured data, will provide a solid base for your decisions. Ie if the modelling shows that lubricant X delivers vastly lower wear than lubricant Y in dry contamination block, whilst assumptions are then made re kms to wear to recommended replacment mark, how many chains to a cassette &amp; set of chain rings etc to determine cost to run - whilst your personal situation may differ to the modelling based on factors mentioned above, the modelling will still provide a very robust guide as to whether lubricant choice X or Y is the right one for you for your typical riding style. You may find that you have a particular lubricant for your gravel bike that differs vs your road bike. </t>
  </si>
  <si>
    <t xml:space="preserve">4) Whilst the basis for the modelling is taken from measured results of the control test protocol, assumptions then need to be made based on years of real world observations of hundreds of thousands of km's or riding with regards to aspects such as a) what groupsets can reliably ensure two chains will run through a cassette if chain replaced at 0.5% - ie steel cassettes such as ultegra, grx are generally fine, soft alloy cassettes such as dura ace are not are still often one chain to a cassette even if replaced at recommended replacement mark.  b) gravel / mtb / cx kms are not the same as road km's - you go slower, it takes more revolutions of the crank to complete a particular km. So modelling needs to extrapolate out based on average speeds and "hours" to model the cost to run calculations. As the control test is on smart trainer simulating road km's, when translatng the wear rates over to gravel / mtb / cx  - the cost to run must factor that it takes more hours grinding away to achieve those km's. In simple terms, if for the average power used in testing (250w), a 75kg rider would average 30km on road in a mix of flat and hill riding, and 20kmh in gravel  / cx / mtb - then in essence 1km of gravel riding is equivalent to 1.5km or road riding etc. So the cost to run for 10,000km of road, would be increased to the cost to run for 15,000km of road to model the cost to run for 10,000km of gravel, as quite simply this will be more real world representative. I have much data on average speeds of gravel / mtb / cx riding vs road for same Normalised power efforts to be able to put together very accurate modelling to take into account the measured wear rates from control test, and applying them to differences in what different disciplines "Kilometre" is worth vs road kms. </t>
  </si>
  <si>
    <t xml:space="preserve">The block by block wear rates will still be up as a data table, however the cost to run modelling based on measured data extrapolated over the main riding disciplines and groupsets will present the lubricant performance data in a manner that is much more real world applicable regarding readers able to easily acsertain what lubricant is going to delvier them the lowest wear rates and cost to run for their riding. </t>
  </si>
  <si>
    <t>Chain wear cost</t>
  </si>
  <si>
    <t>Cassette wear Cost</t>
  </si>
  <si>
    <t>Unit cost</t>
  </si>
  <si>
    <t>Units used</t>
  </si>
  <si>
    <t>Using main 5000km test blocks 1 to 5 wear rate, extrapolated to 10,000km</t>
  </si>
  <si>
    <t>Chainring wear cost</t>
  </si>
  <si>
    <t>Wet Gravel / MTB / CX Riding - Based on Block 4 wear rate</t>
  </si>
  <si>
    <t xml:space="preserve">With drive train cost extrapolations - it would be very messy to try to cover all main groupsets, ie including sram x01 / xx1, or XT / XTR, or campy ekar etc - and are still limited by level of robust wear rate data for those components - ie XX1 cassettes believed to last twice as long as XTR cassette, same for xx1 chains vs xtr chains - but guessing too much in the modelling extrapolations becomes a bit too ball park. The extrapolations used in the modelling are based on robust component wear rate data (ie we know ultegra / grx cassettes are at least double longevity of dura ace cassettes. However, obviously you need to take your particular components and componenet cost into account when reviewing cost to run modelling. If you are looking at grx cost to run in dry gravel conditions but you are running Ekar or AXS red or force, you will want to factor the higher component cost vs the modelling for your components - and if in doubt, always lean towards a lubricant that delivers lowest wear rate. </t>
  </si>
  <si>
    <t xml:space="preserve">If you are considering a particular lubricant and are running expensive components and / or clock up serious miles, it may well be worth your time to read the detail review. This will help highlight if a lubricant has a particular issue you should be aware of - ie if a lubricant has significant penetration issues, this is extremely important to know as part of your maintenance. Cleaning chain post wet ride or very dusty ride (always a rather critical maintenance aspect to look  after your parts) if you then have a significant penetration issue to overcome to avoid initial high friction and wear, it is best to be aware of this and the best methods to mitigate / negate. Also refer to the top maintenance hints and tips guide which  covers most of this information as well + some extra gems for drivetrain extension / friction reduction. </t>
  </si>
  <si>
    <t>Components used per 10,000km based on dry contamination block wear rate</t>
  </si>
  <si>
    <t>Components used per 10,000km based on wet contamination block wear rate</t>
  </si>
  <si>
    <t xml:space="preserve">Extreme Conditions - Ie Full mudder cx - based on extreme contamination block 6 </t>
  </si>
  <si>
    <t>Components used per 10,000km based on extreme contamination block wear rate</t>
  </si>
  <si>
    <t>Increase on base due to dry  gravel / mtb /cx km's vs Road</t>
  </si>
  <si>
    <t>Number of chains worn</t>
  </si>
  <si>
    <t>Chains Cost</t>
  </si>
  <si>
    <t>Number of Cassettes Worn</t>
  </si>
  <si>
    <t>Cassettes Cost</t>
  </si>
  <si>
    <t>Chainrings Worn</t>
  </si>
  <si>
    <t>Chain rings cost</t>
  </si>
  <si>
    <t>Total Cost Per 10,000km</t>
  </si>
  <si>
    <t>Increase on base due to block 4 kms vs Road</t>
  </si>
  <si>
    <t>Increase on base due to block 6 kms vs Road</t>
  </si>
  <si>
    <r>
      <t xml:space="preserve">White Lightning Epic Ride </t>
    </r>
    <r>
      <rPr>
        <b/>
        <sz val="11"/>
        <color rgb="FFFF0000"/>
        <rFont val="Calibri"/>
        <family val="2"/>
        <scheme val="minor"/>
      </rPr>
      <t>(Extrapolated data)</t>
    </r>
  </si>
  <si>
    <r>
      <t xml:space="preserve">Muc Off Hydro Dynamic </t>
    </r>
    <r>
      <rPr>
        <b/>
        <sz val="11"/>
        <color rgb="FFFF0000"/>
        <rFont val="Calibri"/>
        <family val="2"/>
        <scheme val="minor"/>
      </rPr>
      <t>(extrapolated data)</t>
    </r>
  </si>
  <si>
    <r>
      <t xml:space="preserve">Muc Off Nano Lube </t>
    </r>
    <r>
      <rPr>
        <b/>
        <sz val="11"/>
        <color rgb="FFFF0000"/>
        <rFont val="Calibri"/>
        <family val="2"/>
        <scheme val="minor"/>
      </rPr>
      <t>(Extrapolated Data)</t>
    </r>
  </si>
  <si>
    <r>
      <t xml:space="preserve">Cycle Star Gold </t>
    </r>
    <r>
      <rPr>
        <b/>
        <sz val="11"/>
        <color rgb="FFFF0000"/>
        <rFont val="Calibri"/>
        <family val="2"/>
        <scheme val="minor"/>
      </rPr>
      <t>(Extrapolated Data)</t>
    </r>
  </si>
  <si>
    <t>Silca SS Drip</t>
  </si>
  <si>
    <t xml:space="preserve">Cost to Run per 10,000km - Road roading mixed conditions (based on wear rate data from main 5000km test with dry and wet contamination blocks) </t>
  </si>
  <si>
    <t>GRX 810 Components - Wet gravel / Mtb / Cx</t>
  </si>
  <si>
    <t xml:space="preserve">Cost to Run per 10,000km - Gravel / MTB / CX - Wet abrasive conditions - based on wear rate data from wet contamination test block </t>
  </si>
  <si>
    <t xml:space="preserve">Cost to Run per 10,000km - Gravel / MTB / CX - Dry dusty  conditions - based on wear rate data from dry contamination test block </t>
  </si>
  <si>
    <t>(NOTE - "I.P" = wear rate results impacted by significant initial penetration issues which resulted in very high wear rates in block 1 of test. Wear rate results + cost to run calcs can be much lower if initial penetration issue negated - ie via immersive application vs manufacturer application instructions.   "D.A" = lubricant was re applied at double the rate vs standard test protocol intervals due to short treatment lifespan. In the case of immersive waxes, bags of wax used was not doubled, simply the number of re-waxes)</t>
  </si>
  <si>
    <r>
      <t xml:space="preserve">Tru Tension Tungsten Race </t>
    </r>
    <r>
      <rPr>
        <b/>
        <sz val="11"/>
        <color rgb="FFFF0000"/>
        <rFont val="Calibri"/>
        <family val="2"/>
        <scheme val="minor"/>
      </rPr>
      <t>(D.A)</t>
    </r>
  </si>
  <si>
    <t xml:space="preserve">Welcome to re-vamped test data wrap from the worlds most in depth contolled lubricant testing. Whilst the previous graphs were more eye catching than a data table, they were a) getting to crowded, and b) too hard to work through with regards to block by block performance breakdown and what it means for your riding - ie road, gravel / mtb, extreme conditions etc. </t>
  </si>
  <si>
    <t xml:space="preserve">The most relatable metric was taking that wear rate data, and clearly showing what it means with regards to rate of wear for your drive train components, and the cost to you to run your drivetrain per 10,000km based on that lubricants wear rate. </t>
  </si>
  <si>
    <t>The cost to run per 10,000km was the most popular component of previous graphs - so this has been expanded across Ultegra and Dura Ace components for road. Previously it was just ultegra, however Dura ace highlights much better the benefits of a lubricant that may cost more per bottle, but delivers vastly lower wear rates. The more expensive the drive train components, the cost of the lubricant becomes a very small part of the equation - the component wear rate will be the main cost to run driver</t>
  </si>
  <si>
    <t xml:space="preserve">ZFC test protocol in brief - (I have full test brief on website but not many will read it :)). Most lubricant tests are conducted in clean lab conditions for outright efficiency. This may be tracked over a period ranging anywhere from typically 4hrs to 14 hours. </t>
  </si>
  <si>
    <t>It is extremely rare for any contamination to be introduced in these lab tests. Lubricants are often applied via immersive / ultrasonic application which is not how lubricant is typically applied by consumer.</t>
  </si>
  <si>
    <t xml:space="preserve">The lab tests do not provide any information with regards to any possible initial penetration issues of lubricant when applied to a properly cleaned chain. Penetration issues can be common and cause notable wear and friction for certain lubricant types. </t>
  </si>
  <si>
    <t xml:space="preserve">The Zero Friction Cycling test protocol assess if initial penetration issue is present. It assess dry dust contamination resistance. Assess ability to clear contamination. Assess wet contamination performance. Assess Extreme contamination performance. </t>
  </si>
  <si>
    <t xml:space="preserve">Testing per lubricant can reach up to 10,000km depending on its performance across the main test and single application longevity tests. </t>
  </si>
  <si>
    <t xml:space="preserve">I have accurately tracked wear rate for 9 chains across my own road ride training using same chain and same lubricant &amp; maintenance. Results varied from 4000km to 6,500km to 0.5%. This is a test result variance of over 60%. </t>
  </si>
  <si>
    <t>Intro re worlds most in depth and trusted independent lubricant performance testing - understanding the protocol in brief and the data table results.</t>
  </si>
  <si>
    <t xml:space="preserve">The challenge of lubricating your chain is extreme. Your chain has many moving parts, it is by far the hardest working mechanical part on your bike, and it is completely exposed to the elements. Many lubricants sold are in themselves perfectly fine lubricants - if they ran in a clean sealed environment (such as how your bearings get to run), they would likely remain performing similar to lab test results for a long time. However that is not the environment they run in, and if every particle of airborne dust sticks on contact and lubricant quickly becomes abrasive - this shows up quickly in the ZFC test protocol. The test protocol and the parts wear rates recorded is much more relatable to your real world riding even if your personal results may vary depending on various factors outlined above. </t>
  </si>
  <si>
    <t xml:space="preserve">Where possible, if I have an accurate trusted efficiency loss figure for the lubricant (ie from Ceramic Speed research lab in Denmark) this will be covered in the lubricant detail review. When we have both the efficiency loss result as well as assessment of lubricant from ZFC test on initial penetration issues or not, dry contamination resistance, wet contamination resistance, ability to clear contamination, single application longevity test for road, gravel and extreme events - we have a very complete picture of the lubricants performance. Quite some number of the the worlds biggest players in the chain lubricant market have used ZFC testing to check &amp; benchmark their lubricants performance and claims even when they have attained precise efficiency test results. </t>
  </si>
  <si>
    <t xml:space="preserve">TO THE DATA!     The Truth Shall Set your Friction Free! </t>
  </si>
  <si>
    <t>Finally - on the single application longevity data (separate page) a new much more comprehensive test was introduced in October 2020. Previous test yielded limited data for the many questions re what lubricant for what event that ZFC receives, and so a new much more exhaustive single application longevity test is now conducted to cover road, gravel / mtb, and extreme conditions. Over time i need to re-test lubricants through the new single application longevity test, albeit this will take some time, and also only be done for lubricants that are worth testing</t>
  </si>
  <si>
    <t xml:space="preserve">ZFC receives many emails from around the world seeking advice on what lubricant for what event. These range from a key road time trial, to 24 hour mtb to cross continent events to stage races. </t>
  </si>
  <si>
    <t xml:space="preserve">What lubricant for what event can depend on many factors. Not only from how long does lubricant X last in conditions Y, but a persons budget, race strategty (flag to flag or able to swap to fresh chain/s), mechanical confidence and more. </t>
  </si>
  <si>
    <t xml:space="preserve">The new test assess single application longevity for dry road conditions, dry gravel / mtb / cx conditions, and extreme conditions (wet, muddy etc).  </t>
  </si>
  <si>
    <t xml:space="preserve">The test follows a similar protocol as main lubricant test, alternating between larg ring and cogs 4 through six and small chain ring and cogs 1 through 3, with check measures every 150km. </t>
  </si>
  <si>
    <t xml:space="preserve">A new chain is used for single application longevity test, and the lubricant is applied via immersive application. This acts as a double check re initial penetration issues in the main test where the lubricant is applied as per manufacturer instructions. </t>
  </si>
  <si>
    <t xml:space="preserve">Initial test is dry road conditions. After stripping factory grease the chain is check measure for start measure point for that chain (chains do not always come from the factory exactly the same length). </t>
  </si>
  <si>
    <t xml:space="preserve">For the test block, the chain is given a wear rate  allowance of 0.1% (normal recommended chain wear replacment mark is 0.5%, so it is given 20% of the recommended wear replacement mark. </t>
  </si>
  <si>
    <t xml:space="preserve">How long it takes from the JUMP POINT to the end of wear allowance indicates characteristics of that lubricant. Some lubricants remain extremely low friction even in harsh conditions for an impressive time (ie chain coating type lubricant) followed by a very sharp increase once that treatment is done. Other lubricants can show a slow increase in wear from fairly early on but may not exhibit a clear jump point (ie some wet lubricants) - they just slowly continue to degrade. Such lubricants do not have point of sudden friction increase, but instead steadily increase in friction from - sometimes - kilometre zero. </t>
  </si>
  <si>
    <t xml:space="preserve">After dry road conditions test, chain is ulltrasoncially cleaned, re-lubed via immersive application, and subjected to dry contamination test.  Chain is given a 0.1% wear allowance from end of test measure at end of dry road test </t>
  </si>
  <si>
    <t xml:space="preserve">After dry contamination test, chain is ultrasonically cleaned, re-lubed via immersive application, and subjected to extreme contamination test. Chain is given a 0.1% wear allowance from end of test measure from dry contamination block test. </t>
  </si>
  <si>
    <t xml:space="preserve">Depending on the lubricant, it may demonstrate very different performance results in from one test type to another. Some will excell in dry contamination resistance but fall over in wet, or vice versa. This will be key to helping you decide what to prep  for your personal event based on length and expected conditions, and if you need to have a back up in case the conditions are different to what you expected. </t>
  </si>
  <si>
    <r>
      <t xml:space="preserve">Two key points are highlighted from the check measures. The obvious one is how many Km's until the chain reached its wear allowance. </t>
    </r>
    <r>
      <rPr>
        <b/>
        <u/>
        <sz val="12"/>
        <color rgb="FFFF0000"/>
        <rFont val="Calibri"/>
        <family val="2"/>
        <scheme val="minor"/>
      </rPr>
      <t>The second and more important is the "JUMP POINT"</t>
    </r>
    <r>
      <rPr>
        <sz val="12"/>
        <color theme="1"/>
        <rFont val="Calibri"/>
        <family val="2"/>
        <scheme val="minor"/>
      </rPr>
      <t xml:space="preserve">. This is the moment in the test where the chain wear rate measures change from zero or minimal wear, to a notable wear jump. This signifies when the lubricant treatment is effectively done. Whilst it may continue for some hundreds of km's from that point until it reaches wear rate limit, this JUMP POINT denotes when there will be a marked  increase in friction losses for that lubricant. Once hardened steel parts begin to wear at a noticeable rate - friction losses have jumped. </t>
    </r>
  </si>
  <si>
    <t xml:space="preserve">TO THE DATA!      </t>
  </si>
  <si>
    <t>Single Application Longevity - Dry road conditions test</t>
  </si>
  <si>
    <t>Lubricant</t>
  </si>
  <si>
    <t>Single Application Longevity - Dry Gravel / Mtb / CX</t>
  </si>
  <si>
    <t>Single Application Longevity - Extreme Conditions</t>
  </si>
  <si>
    <r>
      <t xml:space="preserve">*Note - despite the test being 250w, which is greater than most average on training rides, the smooth nature of machine run seems to deliver much longer treatment lifespans vs real riding where the sinosoidal loading of pedalling action delivers much greater peak forces even for the same avg power, and the environment - like riding your ergo - has less airborne contamination. Real world road riding vs lab testing tends to indicate that lab test claims for treatment longevity may be around double to triple vs what may be assessed in field testing. Ie in a lab test lubricant may hold its efficiency for 600km before notably increasing, yet on road the chain feels and sounds very dry by 300km and not pleasurable to ride past that point without relubricating  / re-waxing. </t>
    </r>
    <r>
      <rPr>
        <b/>
        <u/>
        <sz val="12"/>
        <color rgb="FFFF0000"/>
        <rFont val="Calibri"/>
        <family val="2"/>
        <scheme val="minor"/>
      </rPr>
      <t xml:space="preserve"> For the Single application test, based on when some clear is beginning, real world training where treatment has moved from silky smooth zone etc, I would suggest real world results treatment lifespan at approx 1/3rd of wear jump point km's attained on test machine</t>
    </r>
    <r>
      <rPr>
        <b/>
        <sz val="12"/>
        <color rgb="FF7030A0"/>
        <rFont val="Calibri"/>
        <family val="2"/>
        <scheme val="minor"/>
      </rPr>
      <t xml:space="preserve">. </t>
    </r>
    <r>
      <rPr>
        <b/>
        <sz val="12"/>
        <color rgb="FF0070C0"/>
        <rFont val="Calibri"/>
        <family val="2"/>
        <scheme val="minor"/>
      </rPr>
      <t>Note ZFC is always conservative re treatment lifespans - real world results will vary depending on your power, riding style, environment - conservative estimate is best as a guide just in case.</t>
    </r>
  </si>
  <si>
    <t>Shimano Factory Grease</t>
  </si>
  <si>
    <t>Silca Synergetic</t>
  </si>
  <si>
    <t>AB Graphene Wax</t>
  </si>
  <si>
    <t>AB Graphene wax</t>
  </si>
  <si>
    <r>
      <t>AB Graphene Wax</t>
    </r>
    <r>
      <rPr>
        <b/>
        <sz val="11"/>
        <color rgb="FFFF0000"/>
        <rFont val="Calibri"/>
        <family val="2"/>
        <scheme val="minor"/>
      </rPr>
      <t xml:space="preserve"> (Extrapolated data)</t>
    </r>
  </si>
  <si>
    <t xml:space="preserve">Or it could be that the initial wear rate was very low as lubricant had no initial penetration issues, but then recorded a notable jump in wear once contamination was added, meaning this lubricant is more suited to road riding vs gravel / mtb / cx - even though total wear rate at a particular point in test may be very similar. </t>
  </si>
  <si>
    <t>Also, probably the most critical aspect for most readers of the lubricant test is will it deliver genuine savings to running drivetrain running costs. Some lubricants are very cheap and deliver relatively low wear rates. Some are very expensive but deliver exceptionally low wear rates - especially in certain conditions vs the cheaper lubricants. This can often mean that the bottle of lubricant that is much more expensive can actually save you a large sum of money every year in running costs. Some lubricants cost a lot and deliver very high wear rates and so cost you a comparative fortune in running costs - the difference between the best and the worst is quite staggering.</t>
  </si>
  <si>
    <t xml:space="preserve">Rather than leave it to readers to try to figure out the puzzle, ZFC has now changed the graphs from block by block and cumulative wear rates, to directly modelling cost to run ones drivetrain, covering multiple drivetrains and multiple riding demographic scenario's. </t>
  </si>
  <si>
    <t>Ab Graphene lube - TEST RESULTS LOCKED BY NDA</t>
  </si>
  <si>
    <r>
      <rPr>
        <b/>
        <u/>
        <sz val="18"/>
        <color theme="1"/>
        <rFont val="Calibri"/>
        <family val="2"/>
        <scheme val="minor"/>
      </rPr>
      <t>Dura Ace</t>
    </r>
    <r>
      <rPr>
        <b/>
        <sz val="18"/>
        <color theme="1"/>
        <rFont val="Calibri"/>
        <family val="2"/>
        <scheme val="minor"/>
      </rPr>
      <t xml:space="preserve"> 11spd Components</t>
    </r>
  </si>
  <si>
    <t>AB Graphene Lube</t>
  </si>
  <si>
    <t>AB  Graphene Lube</t>
  </si>
  <si>
    <t>Single Appliation Longevity - New test protocol as of October 2020 - Much work to be done to re-test existing lubricant test list</t>
  </si>
  <si>
    <t>Latest review charts Data</t>
  </si>
  <si>
    <t>Block 1 wear</t>
  </si>
  <si>
    <t>Ufo Drip New Formula</t>
  </si>
  <si>
    <r>
      <t>Tru-Tension Tungsten Race</t>
    </r>
    <r>
      <rPr>
        <b/>
        <sz val="11"/>
        <color rgb="FFFF0000"/>
        <rFont val="Calibri"/>
        <family val="2"/>
        <scheme val="minor"/>
      </rPr>
      <t xml:space="preserve"> (D.A)</t>
    </r>
  </si>
  <si>
    <r>
      <t xml:space="preserve">Average Top 5 </t>
    </r>
    <r>
      <rPr>
        <b/>
        <u/>
        <sz val="11"/>
        <color rgb="FF0070C0"/>
        <rFont val="Calibri"/>
        <family val="2"/>
        <scheme val="minor"/>
      </rPr>
      <t>Drip</t>
    </r>
    <r>
      <rPr>
        <sz val="11"/>
        <color rgb="FF0070C0"/>
        <rFont val="Calibri"/>
        <family val="2"/>
        <scheme val="minor"/>
      </rPr>
      <t xml:space="preserve"> lubes</t>
    </r>
  </si>
  <si>
    <t>Average ALL Drip Lubes</t>
  </si>
  <si>
    <t>Average All lubes</t>
  </si>
  <si>
    <t>Average 5 WORST drip lubes</t>
  </si>
  <si>
    <t>BLOCK 1 - Initial penetration</t>
  </si>
  <si>
    <t>BLOCK 2 - Dry Contamination</t>
  </si>
  <si>
    <t xml:space="preserve">Silca SS Drip </t>
  </si>
  <si>
    <t>BLOCK 4 - Wet Contamination</t>
  </si>
  <si>
    <t>UFO New Formula</t>
  </si>
  <si>
    <t>BLOCK 6 - Extreme Contamination</t>
  </si>
  <si>
    <t>Ufo New Formula</t>
  </si>
  <si>
    <t>Molten Speed Wax Original Formula</t>
  </si>
  <si>
    <t>Ceramic Spd UFO Drip New Formula</t>
  </si>
  <si>
    <t>Average ALL Lubes</t>
  </si>
  <si>
    <t>Ceramic Speed UFO Drip New Formula</t>
  </si>
  <si>
    <t>Revolubes</t>
  </si>
  <si>
    <t xml:space="preserve">Rex Domestique </t>
  </si>
  <si>
    <t>Allied GRAX</t>
  </si>
  <si>
    <t>Rex Black Diamond</t>
  </si>
  <si>
    <t>Rex Black Diamond + Race Day Spray</t>
  </si>
  <si>
    <t>Mspeedwax New Formula</t>
  </si>
  <si>
    <t>Mspeedwax New formula test 1</t>
  </si>
  <si>
    <t>Molten Speed Wax New Formula</t>
  </si>
  <si>
    <t>Allied Grax</t>
  </si>
  <si>
    <t>Rex Black Diamond + RDS</t>
  </si>
  <si>
    <t>Rex Domestique</t>
  </si>
  <si>
    <t xml:space="preserve">Revolubes </t>
  </si>
  <si>
    <t>Muc Off Ludicrous AF</t>
  </si>
  <si>
    <r>
      <t xml:space="preserve">Muc  Off Ludicrous AF </t>
    </r>
    <r>
      <rPr>
        <b/>
        <sz val="11"/>
        <color rgb="FFFF0000"/>
        <rFont val="Calibri"/>
        <family val="2"/>
        <scheme val="minor"/>
      </rPr>
      <t>(Extrapolated data)</t>
    </r>
  </si>
  <si>
    <t>Tru Tension Tungsten Race - (*D.A)</t>
  </si>
  <si>
    <t>Effetto Mariposa Flower Power wax</t>
  </si>
  <si>
    <t>Rex Black diamond</t>
  </si>
  <si>
    <t>Session S-wax</t>
  </si>
  <si>
    <t>Wolf tooth WT-1</t>
  </si>
  <si>
    <t>Wolf tooth wt-1</t>
  </si>
  <si>
    <t>Session S-Wax</t>
  </si>
  <si>
    <t>Effetto Mariposa Flower Power Wax</t>
  </si>
  <si>
    <t>Effetto Mariposa Flower power wax</t>
  </si>
  <si>
    <t>Rex Wax Race Blend (4+1)</t>
  </si>
  <si>
    <t>Rex Wax - Training blend (11+1)</t>
  </si>
  <si>
    <t>Km's to Wear Rate Jump Point</t>
  </si>
  <si>
    <t>Km's to reach total Wear allowance</t>
  </si>
  <si>
    <t>Real world KM's Adjusted - Wear rate Jump Point</t>
  </si>
  <si>
    <t>Real World Km's to reach total Wear allowance</t>
  </si>
  <si>
    <t>Wolf Tooth WT-1</t>
  </si>
  <si>
    <r>
      <t>Wolf Tooth WT-1</t>
    </r>
    <r>
      <rPr>
        <b/>
        <sz val="11"/>
        <color rgb="FFFF0000"/>
        <rFont val="Calibri"/>
        <family val="2"/>
        <scheme val="minor"/>
      </rPr>
      <t xml:space="preserve"> (Extrapolated data)</t>
    </r>
  </si>
  <si>
    <r>
      <t xml:space="preserve">GRX 810 Components - </t>
    </r>
    <r>
      <rPr>
        <b/>
        <sz val="18"/>
        <color rgb="FFFF0000"/>
        <rFont val="Calibri"/>
        <family val="2"/>
        <scheme val="minor"/>
      </rPr>
      <t>Dry gravel</t>
    </r>
    <r>
      <rPr>
        <b/>
        <sz val="12"/>
        <color theme="1"/>
        <rFont val="Calibri"/>
        <family val="2"/>
        <scheme val="minor"/>
      </rPr>
      <t xml:space="preserve"> / Mtb / Cx</t>
    </r>
  </si>
  <si>
    <t>Boeshield T9- Aerosol</t>
  </si>
  <si>
    <t>Boeshield T9 - Aerosol</t>
  </si>
  <si>
    <t>Wolf tooth wt-1 on Factory grease</t>
  </si>
  <si>
    <t>Wolf tooth WT-1 on Factory Grease</t>
  </si>
  <si>
    <t>Silca Synerg-E</t>
  </si>
  <si>
    <t>Boeshield T9 -Aerosol</t>
  </si>
  <si>
    <t>Boeshield T9 aerosol</t>
  </si>
  <si>
    <t>Boeshield T-9 Aerosol</t>
  </si>
  <si>
    <t xml:space="preserve">Muc Off C3 Ceramic Dry </t>
  </si>
  <si>
    <t xml:space="preserve">Silca Super Secret Drip </t>
  </si>
  <si>
    <t>Prestacycle One</t>
  </si>
  <si>
    <t>Dumonde Tech Pro X-Lite</t>
  </si>
  <si>
    <t>NO LUBRICANT</t>
  </si>
  <si>
    <t>Wend Wax test 2 (dissolved in)</t>
  </si>
  <si>
    <t>Wend Wax test 1 - stick only</t>
  </si>
  <si>
    <t>Rex Black Diamond Wax - 11+1 mix</t>
  </si>
  <si>
    <t>Rex Black Diamond Wax - 4+1 Mix</t>
  </si>
  <si>
    <t xml:space="preserve">Finish Line Dry </t>
  </si>
  <si>
    <t>Extrapolation = +28.3%</t>
  </si>
  <si>
    <t xml:space="preserve">Block 3. </t>
  </si>
  <si>
    <t>Block 4</t>
  </si>
  <si>
    <t>Block 6 - change to use a 1.5 multiplication on Block 4</t>
  </si>
  <si>
    <r>
      <rPr>
        <b/>
        <sz val="16"/>
        <color rgb="FFFF00FF"/>
        <rFont val="Calibri"/>
        <family val="2"/>
        <scheme val="minor"/>
      </rPr>
      <t>WAX</t>
    </r>
    <r>
      <rPr>
        <b/>
        <sz val="16"/>
        <color theme="1"/>
        <rFont val="Calibri"/>
        <family val="2"/>
        <scheme val="minor"/>
      </rPr>
      <t xml:space="preserve"> / </t>
    </r>
    <r>
      <rPr>
        <b/>
        <sz val="16"/>
        <color rgb="FF00B050"/>
        <rFont val="Calibri"/>
        <family val="2"/>
        <scheme val="minor"/>
      </rPr>
      <t>Wax</t>
    </r>
    <r>
      <rPr>
        <b/>
        <sz val="16"/>
        <color theme="1"/>
        <rFont val="Calibri"/>
        <family val="2"/>
        <scheme val="minor"/>
      </rPr>
      <t xml:space="preserve"> </t>
    </r>
    <r>
      <rPr>
        <b/>
        <sz val="16"/>
        <color rgb="FF00B050"/>
        <rFont val="Calibri"/>
        <family val="2"/>
        <scheme val="minor"/>
      </rPr>
      <t>DRIP /</t>
    </r>
    <r>
      <rPr>
        <b/>
        <sz val="16"/>
        <color theme="1"/>
        <rFont val="Calibri"/>
        <family val="2"/>
        <scheme val="minor"/>
      </rPr>
      <t xml:space="preserve"> </t>
    </r>
    <r>
      <rPr>
        <b/>
        <sz val="16"/>
        <color rgb="FF00B0F0"/>
        <rFont val="Calibri"/>
        <family val="2"/>
        <scheme val="minor"/>
      </rPr>
      <t xml:space="preserve">DRIP - WET </t>
    </r>
    <r>
      <rPr>
        <b/>
        <sz val="16"/>
        <color theme="1"/>
        <rFont val="Calibri"/>
        <family val="2"/>
        <scheme val="minor"/>
      </rPr>
      <t xml:space="preserve">/ </t>
    </r>
    <r>
      <rPr>
        <b/>
        <sz val="16"/>
        <color rgb="FFFF0000"/>
        <rFont val="Calibri"/>
        <family val="2"/>
        <scheme val="minor"/>
      </rPr>
      <t>GREASE</t>
    </r>
  </si>
  <si>
    <r>
      <rPr>
        <b/>
        <sz val="16"/>
        <color rgb="FFFF00FF"/>
        <rFont val="Calibri"/>
        <family val="2"/>
        <scheme val="minor"/>
      </rPr>
      <t>WAX</t>
    </r>
    <r>
      <rPr>
        <b/>
        <sz val="16"/>
        <color theme="1"/>
        <rFont val="Calibri"/>
        <family val="2"/>
        <scheme val="minor"/>
      </rPr>
      <t xml:space="preserve"> /</t>
    </r>
    <r>
      <rPr>
        <b/>
        <sz val="16"/>
        <color rgb="FF00B050"/>
        <rFont val="Calibri"/>
        <family val="2"/>
        <scheme val="minor"/>
      </rPr>
      <t xml:space="preserve"> Wax DRIP /</t>
    </r>
    <r>
      <rPr>
        <b/>
        <sz val="16"/>
        <color theme="1"/>
        <rFont val="Calibri"/>
        <family val="2"/>
        <scheme val="minor"/>
      </rPr>
      <t xml:space="preserve"> </t>
    </r>
    <r>
      <rPr>
        <b/>
        <sz val="16"/>
        <color rgb="FF00B0F0"/>
        <rFont val="Calibri"/>
        <family val="2"/>
        <scheme val="minor"/>
      </rPr>
      <t xml:space="preserve">DRIP - WET </t>
    </r>
    <r>
      <rPr>
        <b/>
        <sz val="16"/>
        <color theme="1"/>
        <rFont val="Calibri"/>
        <family val="2"/>
        <scheme val="minor"/>
      </rPr>
      <t xml:space="preserve">/ </t>
    </r>
    <r>
      <rPr>
        <b/>
        <sz val="16"/>
        <color rgb="FFFF0000"/>
        <rFont val="Calibri"/>
        <family val="2"/>
        <scheme val="minor"/>
      </rPr>
      <t>GREASE</t>
    </r>
  </si>
  <si>
    <t>Block 5</t>
  </si>
  <si>
    <t>Extrapolations updated to new modelling from 1st may 2023</t>
  </si>
  <si>
    <t>Cyclestar Gold</t>
  </si>
  <si>
    <t>Extrapolation = -3.0%</t>
  </si>
  <si>
    <t>Block 6</t>
  </si>
  <si>
    <t>Only one wet lubricant has been tested in block 6 - insufficient for data average extrapolation.</t>
  </si>
  <si>
    <r>
      <t>Muc Off Ludicrous AF</t>
    </r>
    <r>
      <rPr>
        <b/>
        <sz val="11"/>
        <color rgb="FFFF0000"/>
        <rFont val="Calibri"/>
        <family val="2"/>
        <scheme val="minor"/>
      </rPr>
      <t xml:space="preserve"> (*Heavily extrapolated data)</t>
    </r>
  </si>
  <si>
    <r>
      <t xml:space="preserve">Muc Off Nano Lube  </t>
    </r>
    <r>
      <rPr>
        <b/>
        <sz val="11"/>
        <color rgb="FFFF0000"/>
        <rFont val="Calibri"/>
        <family val="2"/>
        <scheme val="minor"/>
      </rPr>
      <t>(*Heavily extrapolated data)</t>
    </r>
  </si>
  <si>
    <r>
      <t xml:space="preserve">Muc Off Hydro Dynamic </t>
    </r>
    <r>
      <rPr>
        <b/>
        <sz val="11"/>
        <color rgb="FFFF0000"/>
        <rFont val="Calibri"/>
        <family val="2"/>
        <scheme val="minor"/>
      </rPr>
      <t xml:space="preserve"> (*Heavily extrapolated data)</t>
    </r>
  </si>
  <si>
    <t xml:space="preserve">Rock N Roll Gold </t>
  </si>
  <si>
    <r>
      <t>AB Graphene Wax</t>
    </r>
    <r>
      <rPr>
        <b/>
        <sz val="11"/>
        <color rgb="FFFF0000"/>
        <rFont val="Calibri"/>
        <family val="2"/>
        <scheme val="minor"/>
      </rPr>
      <t xml:space="preserve"> (Extrapolated Data)</t>
    </r>
  </si>
  <si>
    <r>
      <t xml:space="preserve">Wend wax 2 </t>
    </r>
    <r>
      <rPr>
        <b/>
        <sz val="11"/>
        <color rgb="FFFF0000"/>
        <rFont val="Calibri"/>
        <family val="2"/>
        <scheme val="minor"/>
      </rPr>
      <t>(Extrapolated Data)</t>
    </r>
  </si>
  <si>
    <r>
      <t>Wolf Tooth WT-1</t>
    </r>
    <r>
      <rPr>
        <b/>
        <sz val="11"/>
        <color rgb="FFFF0000"/>
        <rFont val="Calibri"/>
        <family val="2"/>
        <scheme val="minor"/>
      </rPr>
      <t xml:space="preserve"> (Extrapolated Data)</t>
    </r>
  </si>
  <si>
    <r>
      <t xml:space="preserve">White Lightning Epic Ride </t>
    </r>
    <r>
      <rPr>
        <b/>
        <sz val="11"/>
        <color rgb="FFFF0000"/>
        <rFont val="Calibri"/>
        <family val="2"/>
        <scheme val="minor"/>
      </rPr>
      <t>(Heavily Extrapolated Data)</t>
    </r>
  </si>
  <si>
    <r>
      <t>Revolubes</t>
    </r>
    <r>
      <rPr>
        <b/>
        <sz val="11"/>
        <color rgb="FFFF0000"/>
        <rFont val="Calibri"/>
        <family val="2"/>
        <scheme val="minor"/>
      </rPr>
      <t xml:space="preserve"> (Extrapolated Data)</t>
    </r>
  </si>
  <si>
    <r>
      <t xml:space="preserve">Wolf Tooth WT-1  </t>
    </r>
    <r>
      <rPr>
        <b/>
        <sz val="11"/>
        <color rgb="FFFF0000"/>
        <rFont val="Calibri"/>
        <family val="2"/>
        <scheme val="minor"/>
      </rPr>
      <t>(*Heavily extrapolated data)</t>
    </r>
  </si>
  <si>
    <r>
      <t xml:space="preserve">White Lightning Epic Ride  </t>
    </r>
    <r>
      <rPr>
        <b/>
        <sz val="11"/>
        <color rgb="FFFF0000"/>
        <rFont val="Calibri"/>
        <family val="2"/>
        <scheme val="minor"/>
      </rPr>
      <t>(*Heavily extrapolated data)</t>
    </r>
  </si>
  <si>
    <r>
      <t>Muc Off Ludicrous AF</t>
    </r>
    <r>
      <rPr>
        <b/>
        <sz val="11"/>
        <color rgb="FFFF0000"/>
        <rFont val="Calibri"/>
        <family val="2"/>
        <scheme val="minor"/>
      </rPr>
      <t xml:space="preserve">  (*Heavily extrapolated data)</t>
    </r>
  </si>
  <si>
    <r>
      <t xml:space="preserve">Muc Off Hydro Dynamic  </t>
    </r>
    <r>
      <rPr>
        <b/>
        <sz val="11"/>
        <color rgb="FFFF0000"/>
        <rFont val="Calibri"/>
        <family val="2"/>
        <scheme val="minor"/>
      </rPr>
      <t xml:space="preserve"> (*Heavily extrapolated data)</t>
    </r>
  </si>
  <si>
    <r>
      <t xml:space="preserve">Muc Off Nano Lube </t>
    </r>
    <r>
      <rPr>
        <b/>
        <sz val="11"/>
        <color rgb="FFFF0000"/>
        <rFont val="Calibri"/>
        <family val="2"/>
        <scheme val="minor"/>
      </rPr>
      <t>(*Heavily extrapolated data)</t>
    </r>
  </si>
  <si>
    <t>Muc-Off C3 Dry</t>
  </si>
  <si>
    <r>
      <t xml:space="preserve">Muc Off C3 Ceramic dry </t>
    </r>
    <r>
      <rPr>
        <b/>
        <sz val="11"/>
        <color rgb="FFFF0000"/>
        <rFont val="Calibri"/>
        <family val="2"/>
        <scheme val="minor"/>
      </rPr>
      <t>(HeavilyExtrapolated Data)</t>
    </r>
  </si>
  <si>
    <r>
      <t xml:space="preserve">Muc Off C3 Ceramic dry </t>
    </r>
    <r>
      <rPr>
        <b/>
        <sz val="11"/>
        <color rgb="FFFF0000"/>
        <rFont val="Calibri"/>
        <family val="2"/>
        <scheme val="minor"/>
      </rPr>
      <t>(Heavily Extrapolated Data)</t>
    </r>
  </si>
  <si>
    <t>Dumonde Tech Lite</t>
  </si>
  <si>
    <r>
      <t xml:space="preserve">Dumonde Tech Lite </t>
    </r>
    <r>
      <rPr>
        <b/>
        <sz val="11"/>
        <color rgb="FFFF0000"/>
        <rFont val="Calibri"/>
        <family val="2"/>
        <scheme val="minor"/>
      </rPr>
      <t>(Heavily Extrapolated Data)</t>
    </r>
  </si>
  <si>
    <t>Prestacycle one</t>
  </si>
  <si>
    <r>
      <t xml:space="preserve">Prestacycle One </t>
    </r>
    <r>
      <rPr>
        <b/>
        <sz val="11"/>
        <color rgb="FFFF0000"/>
        <rFont val="Calibri"/>
        <family val="2"/>
        <scheme val="minor"/>
      </rPr>
      <t>(Heavily Extrapolated Data)</t>
    </r>
  </si>
  <si>
    <r>
      <t xml:space="preserve">Prestacycle One  </t>
    </r>
    <r>
      <rPr>
        <b/>
        <sz val="11"/>
        <color rgb="FFFF0000"/>
        <rFont val="Calibri"/>
        <family val="2"/>
        <scheme val="minor"/>
      </rPr>
      <t>(*Heavily extrapolated data)</t>
    </r>
  </si>
  <si>
    <t>Finish line Ceramic Wax (unable to extrapolate data)</t>
  </si>
  <si>
    <t>Finish Line Dry (red top bottle)</t>
  </si>
  <si>
    <t>Finish Line Dry (Red top bottle)</t>
  </si>
  <si>
    <t>Silca Hot Wax X</t>
  </si>
  <si>
    <t>Silca Hot wax X</t>
  </si>
  <si>
    <t>Rex Black Diamond Wax 11+1 mix</t>
  </si>
  <si>
    <t>Rex Black Diamond Wax - 11+1 blend</t>
  </si>
  <si>
    <t>Rex Black Diamond Wax - 4+1 blend</t>
  </si>
  <si>
    <t>Session Components S-Wax</t>
  </si>
  <si>
    <t xml:space="preserve">The cost to run has also been expanded across dry &amp; wet  conditions offroad riding using  GRX 810 groupset component cost based on wear rate performance in those test blocks. </t>
  </si>
  <si>
    <t xml:space="preserve">This provides a relatively small amount of usefull data for a cyclist. It is maybe ok if looking at data for a time trial or good conditions road race where outright efficiency in perfect conditions may be useful, it gives no indication re how that lubricant will perform over time, or in mixed conditions. </t>
  </si>
  <si>
    <t>The lab tests also do not provide any substantiation of most common claims found on lubricants such as "Repels dust dirt &amp; grime", "Cleans as it lubricates", "Forms a high strength film / membrane preventing metal on metal or contamination on metal wear" etc</t>
  </si>
  <si>
    <t>This is a very important aspect if you are the type of cyclist who likes to maintain drivetrain by regularly properly cleaning chain (especially post wet rides etc)  and re-applying lubriant</t>
  </si>
  <si>
    <t xml:space="preserve">The ZFC test protocol is not designed to provide a real world longevity result that relates to you personally, however it is more accurate than real world testing. Why? </t>
  </si>
  <si>
    <t xml:space="preserve">Real world testing is simply all over the place. All of the key variables are not controlled, such as load, time between re-lubes, what type of  contamination is introduced and when is it introduced, and how much of it - all of which will have a massive bearing on the subsequent friction and wear penalty for the lubricant / chain.  Ie all it takes is for a bit more contamination to be introduced early, and at a time when the ride is a higher intensity training ride, and this will greatly effect wear rate.  Real world ride / field testing needs same chain and same lubricant tested many times over, across many thousands of km's to deliver a very ballpark result. When all key variables are tightly controlled, as is the case in the ZFC test - then all lubricants can be performance benchmarked with great accuracy after the single robust test. </t>
  </si>
  <si>
    <t xml:space="preserve">By controlling all key variables of training load, re-lube intervals, contamination type, and same amount introduced at same points in test, ZFC test protocol has demonstrated a test variance of +/- 5%, with over 400,000km of controlled testing completed at time of this document update (march 2021). </t>
  </si>
  <si>
    <t xml:space="preserve">Your results may differ to results attained in ZFC test as you may ride with higher or lower load, expose chain to contamination earlier, push lubricant treatment lifespans further, or less, or conduct regular and good maintenance. The key message is that this test in a benchmark test. Lubricant A vs Lubricant B - if say lubricant A showed notably lower wear in dry contamination test block, it is extremely likely that will be the case for you in your riding - even if your wear rate differs to the test - for better or worse, as your load will be different, your contamination will be different and so on. </t>
  </si>
  <si>
    <t xml:space="preserve">Whilst the ZFC test does not provide an efficiency loss figure is watts - the correlation between wear rates and lubricant efficiency have proven to be extremely robust, and the times when a lubricant has also been efficiency tested in a reliable and accurate test lab, the performance of the lubricant has aligned with the lubricants wear rate. This makes sense. Quite simply  when a chain is wearing, that is hardened steel parts wearing down. Wearing through hardened steel parts at a fast rate flat out takes friction. If you set to sanding back a steel part with a frictionless cloth, nothing will happen. If you set to it with a bastard file, something notable will happen. Is your lubricant a grinding paste masquerading as a chain lubricant, or is does it remain a super slippery liquid / chain coating. </t>
  </si>
  <si>
    <t xml:space="preserve">*Note that the modelling may still be breaking down a bit for lubricants that performed very poorly in the main test, and as such the test may have stopped at end of block 2 or 3 due to already exceeding wear rate allowance. This means that the data for blocks 4, 5 and 6 are extrapolated from that point. Whilst using extrapolations based on the average for that lubricant type (wet or wax etc) - we are still extrapolating a) from a very high wear mark, and b) multiple block extrapolations compound accuracy concerns. Also, in reality it is unlikely any cyclist would be replacing chains / cassettes at the rate noted for those lubricants, what would really happen is they would use them to 1 or 2% wear - so their cost to run would not match the below, which is modelled on components being replaced at recommended wear replacment marks. As such this is a like for like comparison / benchmark of wear rate performance in to cost to help highlight the difference - it is not what in reality would be the actual cost to run for the poor performing products which in reality will just be used well past the 0.5% test wear marks. </t>
  </si>
  <si>
    <t xml:space="preserve">Session Components S-Wax </t>
  </si>
  <si>
    <t xml:space="preserve">Silca Hot wax X </t>
  </si>
  <si>
    <t xml:space="preserve">Silca Hot wax X  </t>
  </si>
  <si>
    <t>Immersive Wax</t>
  </si>
  <si>
    <t>Drip Wax</t>
  </si>
  <si>
    <t>Block 1 Wear</t>
  </si>
  <si>
    <t>Block 2 Wear</t>
  </si>
  <si>
    <t>Block 3 wear</t>
  </si>
  <si>
    <t>Block 4 wear</t>
  </si>
  <si>
    <t>Block 5 wear</t>
  </si>
  <si>
    <t>Block 6 wear</t>
  </si>
  <si>
    <t>Main Test - Block 1 to 5 cumulative</t>
  </si>
  <si>
    <t>Drip Lube - Wet</t>
  </si>
  <si>
    <t>Dura Ace 11spd</t>
  </si>
  <si>
    <t>Immersive wax</t>
  </si>
  <si>
    <t>Drip - wet</t>
  </si>
  <si>
    <t>Average Top 5 Tested</t>
  </si>
  <si>
    <t>Average Worst 5 Tested</t>
  </si>
  <si>
    <t xml:space="preserve">Cost to run 10,000km - </t>
  </si>
  <si>
    <t>Grx 810 - block 2 dry cont.</t>
  </si>
  <si>
    <t>Tru Tension Tungsten All Weather (I.P)</t>
  </si>
  <si>
    <t>Smoove (I.P)</t>
  </si>
  <si>
    <t>Session Components S-Wax (I.P)</t>
  </si>
  <si>
    <t>Allied Grax (I.P)</t>
  </si>
  <si>
    <t>Squirt - (I.P)</t>
  </si>
  <si>
    <t>Test wear rate data by lubricant type</t>
  </si>
  <si>
    <t>*Immersive wax data does not include AB Graphenwax as that one product throws out the results for the other 5 immersive waxes tested by too much. With wet lubricants there is a much greater average spread</t>
  </si>
  <si>
    <t>Cost to Run data by lubricant type</t>
  </si>
  <si>
    <t xml:space="preserve">BLOCK 6 - Extreme cont </t>
  </si>
  <si>
    <t>Block 2 wear</t>
  </si>
  <si>
    <t>Rex Black Diamond Wax 4+1 mix (adjusted lube pricing based on mod blocks for 4+1)</t>
  </si>
  <si>
    <t>Candle wax</t>
  </si>
  <si>
    <t>Hot Wax X</t>
  </si>
  <si>
    <t>Block 1-3 wear</t>
  </si>
  <si>
    <t>Finish Line Wet (green bottle)</t>
  </si>
  <si>
    <t>Finish Line Wet</t>
  </si>
  <si>
    <t>Finish Line Wet (Green Top bottle)</t>
  </si>
  <si>
    <t xml:space="preserve">Candle wax </t>
  </si>
  <si>
    <t>Ceramic Speed Wet Conditions</t>
  </si>
  <si>
    <t>Singer General Purpose ($6.95)</t>
  </si>
  <si>
    <t>Singer general purpose ($6.95)</t>
  </si>
  <si>
    <t xml:space="preserve">Ceramic Speed Wet Conditions </t>
  </si>
  <si>
    <t>Ceramic Speed UFO Drip All conditions</t>
  </si>
  <si>
    <t>Cyclon All weather</t>
  </si>
  <si>
    <t xml:space="preserve">Airolube </t>
  </si>
  <si>
    <t>Airolube</t>
  </si>
  <si>
    <t>*D.A = Re lube applications doubled</t>
  </si>
  <si>
    <t xml:space="preserve">Red = extrapolated data as test stopped before testing this block. </t>
  </si>
  <si>
    <t>*E.A = Extended application intervals</t>
  </si>
  <si>
    <t>See Below Wear by block data table for current extrapolations.</t>
  </si>
  <si>
    <t xml:space="preserve">What does the data mean?  The recommended time to replace your chain is at 0.5% elongation wear. This is the benchmark used in the zfc main test. </t>
  </si>
  <si>
    <t>The ZFC test is a difficult test. Each block is 1000km, and alternates between clean and contamination blocks. Most facilities lubricant tests are very short (hours).</t>
  </si>
  <si>
    <t>Wheras most ZFC tests last from 3000 to 6000km. There are re lubrication intervals, but NO cleaning during main test - it is up to the lubricant to resist becoming abrasive.</t>
  </si>
  <si>
    <t>the ZFC test cannot say which may be 5w loss lube or a 6w or 4w etc. As a blunt tool to measure performance, we are looking for large differences in wear rate, as a high wear</t>
  </si>
  <si>
    <t>Also look for notable changes by Block. Ie if a lubricant is impressive in block 1, but increases notably in block 2 - then it has absorbed a lot of contamination and become abrasive</t>
  </si>
  <si>
    <t xml:space="preserve">The test is just a Tacx Neo smart trainer set to 250w resistance, driven by an industrial motor at 100 cadence. So it is an actual bicycle drivetrain. </t>
  </si>
  <si>
    <t xml:space="preserve">So the chain, and its lubricant - is being tested in its ACTUAL use case, not some esoteric efficiency test method. </t>
  </si>
  <si>
    <t>If a lubricant shows high chain wear in this test, it is EXTREMELY unlikely to be a high performing product in your cycling.  If you are happy with a product that tests poorly here,</t>
  </si>
  <si>
    <t xml:space="preserve">you will do cartwheels of joy if you switched to a high performing product of your preference (wet, wax, wax drip etc). </t>
  </si>
  <si>
    <t xml:space="preserve">The test is a true like for like benchmark. The lubricants are tested at same load, same intervals, same contamination introduced at the same time and same amount. </t>
  </si>
  <si>
    <t xml:space="preserve">The wear rates are a true reflection of one lubricants performance vs another, as a bicycle chain lubricant, in its actual use case on a bicycle drivetrain. </t>
  </si>
  <si>
    <t xml:space="preserve">At the bottom of the lubricant test page on website is the full test brief if you wish to read the full test protocol and deeper information. </t>
  </si>
  <si>
    <t xml:space="preserve">Private Immersive wax </t>
  </si>
  <si>
    <t>Private test - wet lubricant</t>
  </si>
  <si>
    <t>Private immersive wax</t>
  </si>
  <si>
    <t>Private Immersive wax (2)</t>
  </si>
  <si>
    <t>Private immersive wax (2)</t>
  </si>
  <si>
    <t>Private test wet lubricant (2)</t>
  </si>
  <si>
    <t>Private test - wet lubricant (1)</t>
  </si>
  <si>
    <t>Private wax drip (1)</t>
  </si>
  <si>
    <t>Private Immersive wax (3)</t>
  </si>
  <si>
    <t>Tunap Eco</t>
  </si>
  <si>
    <t>Wet lubricants Extrapolation update - Nov 2024</t>
  </si>
  <si>
    <t>Average All Wet Block 2 - %</t>
  </si>
  <si>
    <t>Wax drip</t>
  </si>
  <si>
    <t>Wet Drip</t>
  </si>
  <si>
    <t>All</t>
  </si>
  <si>
    <t>BLOCK 3</t>
  </si>
  <si>
    <t>Average All Wet Block 1 - 10.8%</t>
  </si>
  <si>
    <t>Average All wet Block 2 = 53.1%</t>
  </si>
  <si>
    <t>Average all wet Block 3 = 38.8%</t>
  </si>
  <si>
    <t>Extrapolation = -14.3%</t>
  </si>
  <si>
    <t>Average all tested wet block 4 = 79.2</t>
  </si>
  <si>
    <t>Average All wet block 2 = 53.1%</t>
  </si>
  <si>
    <t>Extrapolation = + 26.1%</t>
  </si>
  <si>
    <t>Tunap Eco (on test)</t>
  </si>
  <si>
    <t xml:space="preserve">Too small data (only 3) </t>
  </si>
  <si>
    <t>Use their block 3 wear rate (very optimistic</t>
  </si>
  <si>
    <t>Extrapolation =  use block 3</t>
  </si>
  <si>
    <t>Wax drip lubricants Extrapolation update - Nov 2024</t>
  </si>
  <si>
    <t>Average All Wax Block 1 - 9.7%</t>
  </si>
  <si>
    <t xml:space="preserve">Average All Wax Block 2 - </t>
  </si>
  <si>
    <t xml:space="preserve">Extrapolation = </t>
  </si>
  <si>
    <t xml:space="preserve">Average All wax Block 2 = </t>
  </si>
  <si>
    <t>Average all wax Block 3 =</t>
  </si>
  <si>
    <t>Average All wax block 2 = 9.7%</t>
  </si>
  <si>
    <t>Average all tested wax block 4 = 39.9</t>
  </si>
  <si>
    <t>Extrapolation = + 30.2%</t>
  </si>
  <si>
    <t>Average all wax tested block 4 = 39.9%</t>
  </si>
  <si>
    <t>Average all wax tested block 5 = 23.8%</t>
  </si>
  <si>
    <t>Extrapolation = -16.1% reduction vs block 4</t>
  </si>
  <si>
    <t>Average all wet tested block 6 = 40.6%</t>
  </si>
  <si>
    <t>Extrapolation = + 0.7%  vs block 4</t>
  </si>
  <si>
    <t>Immersive wax (excluding Finish line halo</t>
  </si>
  <si>
    <t>Block 5 - use block 3</t>
  </si>
  <si>
    <t>Block 6 - avg all tested = 37.4 - use this except for AB graphen wax - use block 4</t>
  </si>
  <si>
    <t xml:space="preserve">BLOCK 1-5 Main test </t>
  </si>
  <si>
    <t>D</t>
  </si>
  <si>
    <t>Block 1 has no contamination</t>
  </si>
  <si>
    <t>Block 2 includes dry contamination (dry offroad cycling)</t>
  </si>
  <si>
    <t xml:space="preserve">Block 3 - no contamination </t>
  </si>
  <si>
    <t>Block 4 - Wet contamination - Harsh wet conditions</t>
  </si>
  <si>
    <t>Block 5 - No contamination</t>
  </si>
  <si>
    <t>Refer to information above for further details on test</t>
  </si>
  <si>
    <t xml:space="preserve">Refer to Full test protocol Brief for a complete </t>
  </si>
  <si>
    <t xml:space="preserve">Breakdown of all intervals, re lubrication, </t>
  </si>
  <si>
    <t xml:space="preserve">contamination addition etc. </t>
  </si>
  <si>
    <t xml:space="preserve"> Main test comprises of 5 x 1000km blocks. </t>
  </si>
  <si>
    <t>Block 2 - Dry Offroad conditions</t>
  </si>
  <si>
    <t xml:space="preserve">Block 3 - No Contamination </t>
  </si>
  <si>
    <t>Block 4 - Wet conditions riding</t>
  </si>
  <si>
    <t>Block 5 - No Contamination</t>
  </si>
  <si>
    <t>Block 6 - Harsh wet conditions riding</t>
  </si>
  <si>
    <t>N/A</t>
  </si>
  <si>
    <t>Wear - Block by block (individual wear rate for each block)</t>
  </si>
  <si>
    <r>
      <t>Number of chains worn to recommended replacement mark of 0.5% in EACH block.</t>
    </r>
    <r>
      <rPr>
        <b/>
        <i/>
        <sz val="20"/>
        <color rgb="FFFF0000"/>
        <rFont val="Calibri"/>
        <family val="2"/>
        <scheme val="minor"/>
      </rPr>
      <t xml:space="preserve"> 1.0 = 1 chain worn to 0.5% wear mark</t>
    </r>
  </si>
  <si>
    <t>Friction / wear test - CUMULATIVE WEAR - Main test protocol</t>
  </si>
  <si>
    <r>
      <t xml:space="preserve">Number of chains worn to recommended replacement mark of 0.5%. </t>
    </r>
    <r>
      <rPr>
        <b/>
        <i/>
        <sz val="20"/>
        <color rgb="FFFF0000"/>
        <rFont val="Calibri"/>
        <family val="2"/>
        <scheme val="minor"/>
      </rPr>
      <t xml:space="preserve">1.0 = 1 chain worn to 0.5% wear mark. </t>
    </r>
  </si>
  <si>
    <t xml:space="preserve">How to use this data? </t>
  </si>
  <si>
    <t xml:space="preserve">The table below shows the wear recorded for each individual test block. This enables you to drill down to what lubricant performs for your riding - ie offroad? Frequent wet? </t>
  </si>
  <si>
    <t xml:space="preserve"> A high result in block 1 may indicate initial penetration issues, especially if there is a similar or even lower wear rate in block 2 where abrasive contamination is now added. </t>
  </si>
  <si>
    <t xml:space="preserve">Or, if there is a high wear rate in block 1, followed by a much worse result in block 2, it is simply a very poor lubricant. </t>
  </si>
  <si>
    <t>A high amount of wear in block 2 (regardless of block 1 result) - shows the lubricant becomes abrasive once exposed to dry dust contamination = NOT suitable for offroad / gravel</t>
  </si>
  <si>
    <t xml:space="preserve">Block 3 gives us an indication if the lubricant was able to improve / flush clean itself after block 2 - ie any ability to "clean as it lubes". </t>
  </si>
  <si>
    <t xml:space="preserve">Block 4 gives us an indication of the lubricants performance in wet weather conditions. </t>
  </si>
  <si>
    <t xml:space="preserve">Block 5 is similar to block 3 - how does the lubricant recover post block 4's wet contamination. </t>
  </si>
  <si>
    <t xml:space="preserve">Block 6 is a harsher wet conditions test vs block 4 - it has double the amount of water, double the amount of contamination, this is applied twice as often (4x amount all up). </t>
  </si>
  <si>
    <t>Extrapolated data is the average result for lubricants of that type that have physically been tested (better performing) in that block. It is likely if tested the red data fields would be worse than shown</t>
  </si>
  <si>
    <t>SUMMARY</t>
  </si>
  <si>
    <t>If you only ride in dry road conditions - Any lubricant with a low wear rate in BLOCK 1 will suit you well, especially if you follow chain maintenacnce guide (instructions tab - ZFC)</t>
  </si>
  <si>
    <t xml:space="preserve">The table below shows the wear recorded across the main test (cumulative - each blocks wear added to all previous wear). </t>
  </si>
  <si>
    <t xml:space="preserve">For most data / cost comparisons I use the first 5000km only, excluding harsh block 6, as most lubircants have failed long before, and I am using heavily extrapolated data to fill. </t>
  </si>
  <si>
    <t xml:space="preserve">The main test up to the end of Block 5 (5000km of testing including a dry contamination block and a wet contamination block) - is an overall fairly tough test. </t>
  </si>
  <si>
    <t>A lubricant with a result of 1.0 (one chain worn to the recommended chain wear replacement mark of 0.5% elongation wear) for Block 5 is a high performing lubricant</t>
  </si>
  <si>
    <t xml:space="preserve">For MOST cyclists - especially predominantely dry conditions road cycling - you should also expect to attain at least 5000km to a 0.5% wear mark for that lubricant. </t>
  </si>
  <si>
    <t xml:space="preserve">IF you ride predominantly offroad - you should refer to the individual block by block data table (below the cumulative wear table) to select a lubricant that performs well </t>
  </si>
  <si>
    <t xml:space="preserve">in offroad conditions (gravel / mtb). Many wet lubricants especially become very abrasive very quickly when exposed to the world of dirt and dust. </t>
  </si>
  <si>
    <t xml:space="preserve">IF you ride predominantly or frequently in wet condtions / harsh wet conditions - you should refer to the block by block data table (below cumulative wear table) to select </t>
  </si>
  <si>
    <t xml:space="preserve">A lubricant that performs well in those conditions. </t>
  </si>
  <si>
    <r>
      <t xml:space="preserve">Data fields that are </t>
    </r>
    <r>
      <rPr>
        <b/>
        <i/>
        <sz val="14"/>
        <color rgb="FFFF0000"/>
        <rFont val="Calibri"/>
        <family val="2"/>
        <scheme val="minor"/>
      </rPr>
      <t>RED</t>
    </r>
    <r>
      <rPr>
        <b/>
        <i/>
        <sz val="14"/>
        <color rgb="FF0070C0"/>
        <rFont val="Calibri"/>
        <family val="2"/>
        <scheme val="minor"/>
      </rPr>
      <t xml:space="preserve"> denote the data is</t>
    </r>
    <r>
      <rPr>
        <b/>
        <i/>
        <sz val="14"/>
        <color rgb="FFFF0000"/>
        <rFont val="Calibri"/>
        <family val="2"/>
        <scheme val="minor"/>
      </rPr>
      <t xml:space="preserve"> Extrapolated </t>
    </r>
    <r>
      <rPr>
        <b/>
        <i/>
        <sz val="14"/>
        <color rgb="FF0070C0"/>
        <rFont val="Calibri"/>
        <family val="2"/>
        <scheme val="minor"/>
      </rPr>
      <t xml:space="preserve">as the test was stopped at end of previous block due to high wear not warranting continuing test. </t>
    </r>
  </si>
  <si>
    <r>
      <t xml:space="preserve">Data fields that are </t>
    </r>
    <r>
      <rPr>
        <b/>
        <i/>
        <sz val="14"/>
        <color rgb="FFFF0000"/>
        <rFont val="Calibri"/>
        <family val="2"/>
        <scheme val="minor"/>
      </rPr>
      <t>RED</t>
    </r>
    <r>
      <rPr>
        <b/>
        <i/>
        <sz val="14"/>
        <color rgb="FF0070C0"/>
        <rFont val="Calibri"/>
        <family val="2"/>
        <scheme val="minor"/>
      </rPr>
      <t xml:space="preserve"> denote the data is </t>
    </r>
    <r>
      <rPr>
        <b/>
        <i/>
        <sz val="14"/>
        <color rgb="FFFF0000"/>
        <rFont val="Calibri"/>
        <family val="2"/>
        <scheme val="minor"/>
      </rPr>
      <t>Extrapolated</t>
    </r>
    <r>
      <rPr>
        <b/>
        <i/>
        <sz val="14"/>
        <color rgb="FF0070C0"/>
        <rFont val="Calibri"/>
        <family val="2"/>
        <scheme val="minor"/>
      </rPr>
      <t xml:space="preserve"> as the test was stopped at end of previous block due to high wear not warranting continuing test. </t>
    </r>
  </si>
  <si>
    <t>Block 1 - 1000km- No Contamination</t>
  </si>
  <si>
    <t>Block 2 - 1000km -  Dry Offroad conditions</t>
  </si>
  <si>
    <r>
      <t xml:space="preserve">If you ride gravel or mtb in predominately dry conditions - you want a lubricant with a low wear rate in BLOCK 2. </t>
    </r>
    <r>
      <rPr>
        <b/>
        <i/>
        <sz val="14"/>
        <color rgb="FFFF0000"/>
        <rFont val="Calibri"/>
        <family val="2"/>
        <scheme val="minor"/>
      </rPr>
      <t xml:space="preserve">ZFC RECOMMENDS BELOW 1.5 chains per 5000km </t>
    </r>
  </si>
  <si>
    <r>
      <t xml:space="preserve">Block 2 - Dry Offroad conditions - </t>
    </r>
    <r>
      <rPr>
        <b/>
        <sz val="14"/>
        <color rgb="FFFF0000"/>
        <rFont val="Calibri"/>
        <family val="2"/>
        <scheme val="minor"/>
      </rPr>
      <t>CHAINS WORN to 0.5% PER 5000km</t>
    </r>
  </si>
  <si>
    <r>
      <t>Block 4 - Wet conditions riding -</t>
    </r>
    <r>
      <rPr>
        <b/>
        <sz val="14"/>
        <color rgb="FFFF0000"/>
        <rFont val="Calibri"/>
        <family val="2"/>
        <scheme val="minor"/>
      </rPr>
      <t xml:space="preserve"> Chains Worn to 0.5% per 5000km</t>
    </r>
  </si>
  <si>
    <r>
      <t xml:space="preserve">If you ride in frequent wet conditions (road or offroad) - you want a lubricant with a low (comparatively..) wear rate in Block 4 - </t>
    </r>
    <r>
      <rPr>
        <b/>
        <i/>
        <sz val="14"/>
        <color rgb="FFFF0000"/>
        <rFont val="Calibri"/>
        <family val="2"/>
        <scheme val="minor"/>
      </rPr>
      <t>ZFC RECOMMENDS BELOW 2.5 Chains per 5000km</t>
    </r>
  </si>
  <si>
    <t>Block 6 - Harsh wet conditions riding - Chains worn to 0.5% per 5000km</t>
  </si>
  <si>
    <r>
      <t>If you ride in frequent  VERY HARSH conditions - you want a lubricant with a low (comparatively..) wear rate in Block 6,</t>
    </r>
    <r>
      <rPr>
        <b/>
        <i/>
        <sz val="14"/>
        <color rgb="FFFF0000"/>
        <rFont val="Calibri"/>
        <family val="2"/>
        <scheme val="minor"/>
      </rPr>
      <t xml:space="preserve"> ZFC RECOMMENDS BELOW 3.5 chains per 5000km</t>
    </r>
  </si>
  <si>
    <t xml:space="preserve">The LOWER the number of chains worn to recommended 0.5%, the better performing the lubricant. In real riding, the lower chain wear WILL = lower cassette and chainring wear as well. </t>
  </si>
  <si>
    <t xml:space="preserve">rate denotes rapid wear of the chains steel parts, and it flat out takes friction to wear steel at a notable rate. So a 0.1 vs a 0.2, or 1.3 vs 1.4 etc - I don’t care. </t>
  </si>
  <si>
    <t xml:space="preserve">Ie a 0.5 difference means a chain was more worn by half of its wear lifespan vs another lubricant. A 1.0 difference means an entire other chains was worn to wear allowance by same point. </t>
  </si>
  <si>
    <t xml:space="preserve">But a 0.1 vs 0.3 or 0.4 difference result is becoming a notable performance difference if this is for an individual wear block, or around 0.5 for the overall cumulative wear. </t>
  </si>
  <si>
    <t xml:space="preserve">*Before you email me about the great results you have had with X poor result lubricant - pls note that getting 10,000km from a chain is easy if you run it WAY past recommended </t>
  </si>
  <si>
    <t xml:space="preserve">0.5% wear mark. And/Or if you flush clean your chains every week to reset contamination. I would get about 60,000km if I took an Mspeedwax / Hot Melt / Rex BD chain to 2%. </t>
  </si>
  <si>
    <t>COST TO RUN - 5000km</t>
  </si>
  <si>
    <t>Main test protocol  - Understanding the ZFC benchmark test and data.</t>
  </si>
  <si>
    <t xml:space="preserve">As such, 0.5% elongation wear = 1.0 chains worn in the data tables. Thus 2.0 would mean 2 chains would have been worn to 0.5% replacement mark by this point etc. </t>
  </si>
  <si>
    <t xml:space="preserve">Lubricants protecting your chain (and thus drivetrain) from wear can have a huge impact on your running costs - especially for higher end components. </t>
  </si>
  <si>
    <t>Or - if you just replace your drivetrain at an annual service, a lubricant protecting your drivetrain from a lot of wear will have a significant impact on your drivetrain performance,</t>
  </si>
  <si>
    <t xml:space="preserve">especially towards the end of its tenure - keeping it much lower friction, better shifting, reduced chance of chain drop, reduced chance of chain failure. All very good things. </t>
  </si>
  <si>
    <t xml:space="preserve">Your chain and its lubricant work EXTREMELY hard. Your chain has many moving parts per link, and they need lubrication under thousands fo PSI pressure load, with high contamination exposure. Your humble bicycle chain, at the heart of propelling you forwards, is actually quite an extreme lubrication challenge that many underestimate, to their cost. </t>
  </si>
  <si>
    <t>A pretty bonkers market segment….</t>
  </si>
  <si>
    <t xml:space="preserve">Your chain lubricant choice can very easily either cost you a lot or save you a lot - in both efficiency and running costs. </t>
  </si>
  <si>
    <t xml:space="preserve">But it can be so hard for cyclists to know which brand or which product to trust. Manufacturers can make any claim they like about their products performance, and often with zero </t>
  </si>
  <si>
    <t xml:space="preserve">That is why the ZFC benchmark test exists. It is a test where load, time, contamination exposure, re lubrication etc etc are all controlled. The wear rates that come in are purely down to </t>
  </si>
  <si>
    <t xml:space="preserve">the performance and wear protection of the lubricant to do its job in its actual use case - on a bicycle chain on a bicycle drivetrain. Not some esoteric ASTM test for a different use case. </t>
  </si>
  <si>
    <t xml:space="preserve">Assessing a lubricants performance via wear correlation is a relatively blunt tool. It cannot directly predict efficiency (speed). Ie if two lubricants return similar wear rate results, </t>
  </si>
  <si>
    <t xml:space="preserve">Understanding Cost to run calculations. </t>
  </si>
  <si>
    <t xml:space="preserve">This has been a difficult area to model. Previously I had extremely detailed modelling, factoring lubricant cost, different components etc - however the numbers were often </t>
  </si>
  <si>
    <t>difficult for viewers to understand, and for the poor performing lubricants, the cost to run numbers were pretty unbelievable - because in real life no one would actually spend those $$</t>
  </si>
  <si>
    <t xml:space="preserve">For example, the worst performing lubircants would eat through many chains per 5000km or 10,000km to a 0.5% recommended wear replacement mark. And if one actually replaced </t>
  </si>
  <si>
    <t xml:space="preserve">their chains and components from this wear as should be done, the cost to run modelling would have been very accurate of that very high cost. But, people running such lubricants do not </t>
  </si>
  <si>
    <t>do this, instead they keep running chain and drivetrain parts until they are very very worn, and then replace. Often they may have no idea just how worn their drivetrain was, they just know</t>
  </si>
  <si>
    <t>when they get their bike back it feels brand new! But when they would see a number saying X huge amount of $ per 10,000km, and they are not spending that due to riding things to the</t>
  </si>
  <si>
    <t xml:space="preserve">death vs replacing components at recommended wear - they would disregard cost to run calculations entirely as being wildly inaccurate - which in reality, for them - they were. </t>
  </si>
  <si>
    <t xml:space="preserve">But cost to run is a key driver of this testing. Lubricants that wear your chain (and thus drivetrain) components rapidly DO cost A LOT of cyclists A LOT of extra money every year. </t>
  </si>
  <si>
    <t xml:space="preserve">And many components can be very expensive. We now have chains costing over $200 and cassettes costing $700 to $1000+, as well as some very expensive chain rings. On high end </t>
  </si>
  <si>
    <t xml:space="preserve">components a lubricant that prevents half the wear vs another lubricant can literally save you $1000 on component wear over a year, or 5000km, or 10,000km etc. </t>
  </si>
  <si>
    <t xml:space="preserve">What would you rather spend your money on? Those news glasses you covet? Or shoes? Or helmet? Or winter jacket? Or Cargo bibs? - Or just burn it on buying new groupset components </t>
  </si>
  <si>
    <t xml:space="preserve">that by simply buying a proven excellent lubricant vs a proven meh or poor lubricant - you can easily prevent that wear and needed replacement. </t>
  </si>
  <si>
    <t>However in light of the issues on original cost to run, it has now been greatly simplified, and more leeway given around replacement. Cost to run is based on rider taking chain to 1.0% wear</t>
  </si>
  <si>
    <t>as opposed to recommended replacement mark of 0.5%, and then cost to replace components of $500. If you components cost less than this, factor that for yourself when you are comparing</t>
  </si>
  <si>
    <t xml:space="preserve">the cost to run $ amounts. Remember also your components may cost MUCH more than this, so - factor accordingly. If the cost to run on my modelling has one lubricant at $500 and </t>
  </si>
  <si>
    <t xml:space="preserve">another lubricant at $1000, but your compnents will cost your $1000 to replace vs $500, then there will be $1000 wear saving between those 2 lubricants vs $500. </t>
  </si>
  <si>
    <t>REMEMBER THIS IS A BENCHMARK TEST!</t>
  </si>
  <si>
    <t xml:space="preserve">relative to each other. If you ride gravel, and in the ZFC table Lubricant A is much lower wear than Lubricant B in the dry offroad test block 2 - whilst your wear rate will differ </t>
  </si>
  <si>
    <t xml:space="preserve">for your cycling vs this benchmark test, the relationship will be highly linked. You can expect lubricant A to deliver much lower wear to you Vs lubricant B just like it did in this test. </t>
  </si>
  <si>
    <t>Yes - I know - for X lubricant that performs poorly on the data below there will be cyclists that have achieved very different KM's to wear rate in their use.  But I am not testing your personal</t>
  </si>
  <si>
    <t xml:space="preserve">riding conditions or terrain. I am not testing your power. I am not testing your chain and drivetrain maintenance.  In the ZFC test, all aspects and conditions are the same, so the results are </t>
  </si>
  <si>
    <r>
      <t xml:space="preserve">Based on drivetrain parts replacement cost of $500, and with replacement necessary after 1 x chain wear to a 1.0% elongation wear necessitating new components with a new chain. </t>
    </r>
    <r>
      <rPr>
        <b/>
        <sz val="12"/>
        <color rgb="FFFF0000"/>
        <rFont val="Calibri"/>
        <family val="2"/>
        <scheme val="minor"/>
      </rPr>
      <t>Refer to Cost to run explainer in main information section.</t>
    </r>
  </si>
  <si>
    <t xml:space="preserve">Sadly - despite the changes, the cost to run calcs for the worst performing products are still a bit nuts. They just eat so many chains. In reality what happens is people just run them </t>
  </si>
  <si>
    <t xml:space="preserve">very worn for a long time. They pay for it in a very badly running drivetrain vs paying in $, because if they realised how bad things were, they would try a different lubricant. </t>
  </si>
  <si>
    <t>Or in some cases people mask a poor lubricant by way of very frequent and very thorough maintenance, which also carries time and solvent costs (and solvent ends up where?)</t>
  </si>
  <si>
    <t xml:space="preserve">In summary - if you have been happy with a product that tests poorly in the ZFC test, you will be doing carthwheels of joy if you used a high performing product instead. </t>
  </si>
  <si>
    <t>Main Test - 5000km</t>
  </si>
  <si>
    <t>Immersive wax - Median</t>
  </si>
  <si>
    <t>Immersive wax - Top 5 average</t>
  </si>
  <si>
    <t>Wax Drip - Top 5 Average</t>
  </si>
  <si>
    <t>Wax Drip -  Median</t>
  </si>
  <si>
    <t>Wet lubricant - Top 5 Average</t>
  </si>
  <si>
    <t>Wet Lubricant - Median</t>
  </si>
  <si>
    <r>
      <t xml:space="preserve">substantiation of the claim, or zero independent substantiation. Sadly it is also very difficult for cycling media to properly assess, and most cyclists struggle too </t>
    </r>
    <r>
      <rPr>
        <b/>
        <sz val="14"/>
        <color rgb="FFFF0000"/>
        <rFont val="Calibri"/>
        <family val="2"/>
        <scheme val="minor"/>
      </rPr>
      <t>(Track your chain wear!!!)</t>
    </r>
  </si>
  <si>
    <t>Finish Line Halo IM wax (re-test Jan 25)</t>
  </si>
  <si>
    <t>Finish Line Halo IM wax (*RE-Test Jan 25)</t>
  </si>
  <si>
    <t>Halo IM wax</t>
  </si>
  <si>
    <t>Extreme conditions</t>
  </si>
  <si>
    <t>CB trade Titanium Armour</t>
  </si>
  <si>
    <t>Finish Line Halo Drip wax - re test.</t>
  </si>
  <si>
    <t>Finish Line Halo Drip wax (*Re-Test)</t>
  </si>
  <si>
    <t>Tunap Ultimate Synthetic</t>
  </si>
  <si>
    <t>Tunap Eco Ultimate Synthetic</t>
  </si>
  <si>
    <t>BLOCK 2 - Dry Cont. - per 5000km</t>
  </si>
  <si>
    <t>BLOCK 4 - Wet cond - per 5000km</t>
  </si>
  <si>
    <t>WD-40 (originial)</t>
  </si>
  <si>
    <t>Bike Fleet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</si>
</sst>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quot;$&quot;#,##0;[Red]\-&quot;$&quot;#,##0"/>
    <numFmt numFmtId="165" formatCode="&quot;$&quot;#,##0.00;[Red]\-&quot;$&quot;#,##0.00"/>
    <numFmt numFmtId="166" formatCode="0.0%"/>
    <numFmt numFmtId="167" formatCode="#,##0.0"/>
    <numFmt numFmtId="168" formatCode="0.000"/>
    <numFmt numFmtId="169" formatCode="0.0"/>
    <numFmt numFmtId="170" formatCode="_(&quot;$&quot;* #,##0.0_);_(&quot;$&quot;* \(#,##0.0\);_(&quot;$&quot;* &quot;-&quot;??_);_(@_)"/>
  </numFmts>
  <fonts count="95">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8"/>
      <name val="Calibri"/>
      <family val="2"/>
      <scheme val="minor"/>
    </font>
    <font>
      <b/>
      <sz val="11"/>
      <color rgb="FF0070C0"/>
      <name val="Calibri"/>
      <family val="2"/>
      <scheme val="minor"/>
    </font>
    <font>
      <b/>
      <sz val="11"/>
      <color rgb="FF7030A0"/>
      <name val="Calibri"/>
      <family val="2"/>
      <scheme val="minor"/>
    </font>
    <font>
      <b/>
      <sz val="11"/>
      <color theme="0"/>
      <name val="Calibri"/>
      <family val="2"/>
      <scheme val="minor"/>
    </font>
    <font>
      <b/>
      <sz val="14"/>
      <color theme="1"/>
      <name val="Calibri"/>
      <family val="2"/>
      <scheme val="minor"/>
    </font>
    <font>
      <sz val="12"/>
      <color theme="1"/>
      <name val="Calibri"/>
      <family val="2"/>
      <scheme val="minor"/>
    </font>
    <font>
      <b/>
      <sz val="11"/>
      <color rgb="FFFF0000"/>
      <name val="Calibri"/>
      <family val="2"/>
      <scheme val="minor"/>
    </font>
    <font>
      <sz val="11"/>
      <color rgb="FFFF0000"/>
      <name val="Calibri"/>
      <family val="2"/>
      <scheme val="minor"/>
    </font>
    <font>
      <b/>
      <sz val="14"/>
      <color rgb="FF0070C0"/>
      <name val="Calibri"/>
      <family val="2"/>
      <scheme val="minor"/>
    </font>
    <font>
      <b/>
      <sz val="11"/>
      <color theme="0"/>
      <name val="Bauhaus 93"/>
      <family val="5"/>
    </font>
    <font>
      <b/>
      <sz val="11"/>
      <color theme="0"/>
      <name val="Britannic Bold"/>
      <family val="2"/>
    </font>
    <font>
      <b/>
      <sz val="12"/>
      <color rgb="FF0070C0"/>
      <name val="Calibri"/>
      <family val="2"/>
      <scheme val="minor"/>
    </font>
    <font>
      <b/>
      <sz val="12"/>
      <color theme="1"/>
      <name val="Calibri"/>
      <family val="2"/>
      <scheme val="minor"/>
    </font>
    <font>
      <sz val="12"/>
      <color theme="0"/>
      <name val="Calibri"/>
      <family val="2"/>
      <scheme val="minor"/>
    </font>
    <font>
      <sz val="12"/>
      <color rgb="FFFF0000"/>
      <name val="Calibri"/>
      <family val="2"/>
      <scheme val="minor"/>
    </font>
    <font>
      <b/>
      <u/>
      <sz val="12"/>
      <color rgb="FFFF0000"/>
      <name val="Calibri"/>
      <family val="2"/>
      <scheme val="minor"/>
    </font>
    <font>
      <u/>
      <sz val="12"/>
      <color rgb="FFFF0000"/>
      <name val="Calibri"/>
      <family val="2"/>
      <scheme val="minor"/>
    </font>
    <font>
      <b/>
      <sz val="12"/>
      <color theme="5" tint="-0.249977111117893"/>
      <name val="Calibri"/>
      <family val="2"/>
      <scheme val="minor"/>
    </font>
    <font>
      <b/>
      <u/>
      <sz val="11"/>
      <color rgb="FFFF0000"/>
      <name val="Calibri"/>
      <family val="2"/>
      <scheme val="minor"/>
    </font>
    <font>
      <sz val="11"/>
      <color rgb="FF7030A0"/>
      <name val="Calibri"/>
      <family val="2"/>
      <scheme val="minor"/>
    </font>
    <font>
      <b/>
      <sz val="18"/>
      <color theme="0"/>
      <name val="Calibri"/>
      <family val="2"/>
      <scheme val="minor"/>
    </font>
    <font>
      <sz val="18"/>
      <color theme="1"/>
      <name val="Calibri"/>
      <family val="2"/>
      <scheme val="minor"/>
    </font>
    <font>
      <sz val="22"/>
      <color theme="5"/>
      <name val="Bahnschrift"/>
      <family val="2"/>
    </font>
    <font>
      <u/>
      <sz val="22"/>
      <color theme="5"/>
      <name val="Berlin Sans FB"/>
      <family val="2"/>
    </font>
    <font>
      <b/>
      <sz val="12"/>
      <color rgb="FF7030A0"/>
      <name val="Calibri"/>
      <family val="2"/>
      <scheme val="minor"/>
    </font>
    <font>
      <sz val="12"/>
      <color rgb="FF7030A0"/>
      <name val="Calibri"/>
      <family val="2"/>
      <scheme val="minor"/>
    </font>
    <font>
      <b/>
      <sz val="18"/>
      <color rgb="FFFFC000"/>
      <name val="Calibri"/>
      <family val="2"/>
      <scheme val="minor"/>
    </font>
    <font>
      <sz val="18"/>
      <color rgb="FFFFC000"/>
      <name val="Calibri"/>
      <family val="2"/>
      <scheme val="minor"/>
    </font>
    <font>
      <sz val="14"/>
      <color theme="1"/>
      <name val="Calibri"/>
      <family val="2"/>
      <scheme val="minor"/>
    </font>
    <font>
      <i/>
      <sz val="14"/>
      <color theme="1"/>
      <name val="Calibri"/>
      <family val="2"/>
      <scheme val="minor"/>
    </font>
    <font>
      <b/>
      <sz val="14"/>
      <color rgb="FF7030A0"/>
      <name val="Calibri"/>
      <family val="2"/>
      <scheme val="minor"/>
    </font>
    <font>
      <sz val="14"/>
      <color rgb="FF7030A0"/>
      <name val="Calibri"/>
      <family val="2"/>
      <scheme val="minor"/>
    </font>
    <font>
      <b/>
      <sz val="18"/>
      <color theme="1"/>
      <name val="Calibri"/>
      <family val="2"/>
      <scheme val="minor"/>
    </font>
    <font>
      <b/>
      <u/>
      <sz val="18"/>
      <color theme="1"/>
      <name val="Calibri"/>
      <family val="2"/>
      <scheme val="minor"/>
    </font>
    <font>
      <sz val="11"/>
      <color rgb="FF0070C0"/>
      <name val="Calibri"/>
      <family val="2"/>
      <scheme val="minor"/>
    </font>
    <font>
      <b/>
      <sz val="14"/>
      <color theme="0"/>
      <name val="Calibri"/>
      <family val="2"/>
      <scheme val="minor"/>
    </font>
    <font>
      <sz val="14"/>
      <color theme="0"/>
      <name val="Calibri"/>
      <family val="2"/>
      <scheme val="minor"/>
    </font>
    <font>
      <b/>
      <u/>
      <sz val="11"/>
      <color rgb="FF0070C0"/>
      <name val="Calibri"/>
      <family val="2"/>
      <scheme val="minor"/>
    </font>
    <font>
      <b/>
      <i/>
      <sz val="14"/>
      <color rgb="FFFFC000"/>
      <name val="Calibri"/>
      <family val="2"/>
      <scheme val="minor"/>
    </font>
    <font>
      <sz val="14"/>
      <color rgb="FFFF0000"/>
      <name val="Calibri"/>
      <family val="2"/>
      <scheme val="minor"/>
    </font>
    <font>
      <b/>
      <sz val="26"/>
      <color theme="1"/>
      <name val="Calibri"/>
      <family val="2"/>
      <scheme val="minor"/>
    </font>
    <font>
      <b/>
      <sz val="14"/>
      <color rgb="FFFF00FF"/>
      <name val="Calibri"/>
      <family val="2"/>
      <scheme val="minor"/>
    </font>
    <font>
      <b/>
      <sz val="14"/>
      <color rgb="FF00B0F0"/>
      <name val="Calibri"/>
      <family val="2"/>
      <scheme val="minor"/>
    </font>
    <font>
      <b/>
      <sz val="14"/>
      <color rgb="FF00B050"/>
      <name val="Calibri"/>
      <family val="2"/>
      <scheme val="minor"/>
    </font>
    <font>
      <b/>
      <sz val="14"/>
      <color rgb="FFFF0000"/>
      <name val="Calibri"/>
      <family val="2"/>
      <scheme val="minor"/>
    </font>
    <font>
      <b/>
      <sz val="16"/>
      <color theme="1"/>
      <name val="Calibri"/>
      <family val="2"/>
      <scheme val="minor"/>
    </font>
    <font>
      <b/>
      <sz val="16"/>
      <color rgb="FFFF00FF"/>
      <name val="Calibri"/>
      <family val="2"/>
      <scheme val="minor"/>
    </font>
    <font>
      <b/>
      <sz val="16"/>
      <color rgb="FF00B050"/>
      <name val="Calibri"/>
      <family val="2"/>
      <scheme val="minor"/>
    </font>
    <font>
      <b/>
      <sz val="16"/>
      <color rgb="FF00B0F0"/>
      <name val="Calibri"/>
      <family val="2"/>
      <scheme val="minor"/>
    </font>
    <font>
      <b/>
      <sz val="16"/>
      <color rgb="FFFF0000"/>
      <name val="Calibri"/>
      <family val="2"/>
      <scheme val="minor"/>
    </font>
    <font>
      <b/>
      <sz val="18"/>
      <color rgb="FFFF0000"/>
      <name val="Calibri"/>
      <family val="2"/>
      <scheme val="minor"/>
    </font>
    <font>
      <b/>
      <i/>
      <sz val="14"/>
      <color rgb="FF7030A0"/>
      <name val="Calibri"/>
      <family val="2"/>
      <scheme val="minor"/>
    </font>
    <font>
      <b/>
      <sz val="14"/>
      <color theme="9" tint="-0.249977111117893"/>
      <name val="Calibri"/>
      <family val="2"/>
      <scheme val="minor"/>
    </font>
    <font>
      <b/>
      <sz val="18"/>
      <color rgb="FFFFFF00"/>
      <name val="Calibri"/>
      <family val="2"/>
      <scheme val="minor"/>
    </font>
    <font>
      <sz val="18"/>
      <color rgb="FFFFFF00"/>
      <name val="Calibri"/>
      <family val="2"/>
      <scheme val="minor"/>
    </font>
    <font>
      <b/>
      <sz val="18"/>
      <color rgb="FF00B0F0"/>
      <name val="Calibri"/>
      <family val="2"/>
      <scheme val="minor"/>
    </font>
    <font>
      <sz val="18"/>
      <color rgb="FF00B0F0"/>
      <name val="Calibri"/>
      <family val="2"/>
      <scheme val="minor"/>
    </font>
    <font>
      <b/>
      <sz val="11"/>
      <color rgb="FFFF00FF"/>
      <name val="Calibri"/>
      <family val="2"/>
      <scheme val="minor"/>
    </font>
    <font>
      <b/>
      <sz val="11"/>
      <color rgb="FF00B050"/>
      <name val="Calibri"/>
      <family val="2"/>
      <scheme val="minor"/>
    </font>
    <font>
      <sz val="14"/>
      <color rgb="FF0070C0"/>
      <name val="Calibri"/>
      <family val="2"/>
      <scheme val="minor"/>
    </font>
    <font>
      <sz val="36"/>
      <color theme="5"/>
      <name val="Berlin Sans FB Demi"/>
      <family val="2"/>
    </font>
    <font>
      <b/>
      <sz val="14"/>
      <color theme="8"/>
      <name val="Calibri"/>
      <family val="2"/>
      <scheme val="minor"/>
    </font>
    <font>
      <b/>
      <sz val="14"/>
      <color theme="5"/>
      <name val="Calibri"/>
      <family val="2"/>
      <scheme val="minor"/>
    </font>
    <font>
      <sz val="18"/>
      <color theme="5"/>
      <name val="Calibri"/>
      <family val="2"/>
      <scheme val="minor"/>
    </font>
    <font>
      <b/>
      <sz val="14"/>
      <color rgb="FFFFFF00"/>
      <name val="Calibri"/>
      <family val="2"/>
      <scheme val="minor"/>
    </font>
    <font>
      <b/>
      <sz val="14"/>
      <color theme="9"/>
      <name val="Calibri"/>
      <family val="2"/>
      <scheme val="minor"/>
    </font>
    <font>
      <sz val="18"/>
      <color theme="9"/>
      <name val="Calibri"/>
      <family val="2"/>
      <scheme val="minor"/>
    </font>
    <font>
      <sz val="18"/>
      <color theme="0"/>
      <name val="Calibri"/>
      <family val="2"/>
      <scheme val="minor"/>
    </font>
    <font>
      <sz val="18"/>
      <color rgb="FF7030A0"/>
      <name val="Calibri"/>
      <family val="2"/>
      <scheme val="minor"/>
    </font>
    <font>
      <sz val="18"/>
      <color theme="8"/>
      <name val="Calibri"/>
      <family val="2"/>
      <scheme val="minor"/>
    </font>
    <font>
      <sz val="18"/>
      <color rgb="FFFF0000"/>
      <name val="Calibri"/>
      <family val="2"/>
      <scheme val="minor"/>
    </font>
    <font>
      <sz val="28"/>
      <color theme="1"/>
      <name val="Berlin Sans FB Demi"/>
      <family val="2"/>
    </font>
    <font>
      <sz val="11"/>
      <color theme="0"/>
      <name val="Calibri"/>
      <family val="2"/>
      <scheme val="minor"/>
    </font>
    <font>
      <b/>
      <i/>
      <sz val="20"/>
      <color rgb="FF0070C0"/>
      <name val="Calibri"/>
      <family val="2"/>
      <scheme val="minor"/>
    </font>
    <font>
      <i/>
      <sz val="20"/>
      <color rgb="FF0070C0"/>
      <name val="Calibri"/>
      <family val="2"/>
      <scheme val="minor"/>
    </font>
    <font>
      <b/>
      <i/>
      <sz val="20"/>
      <color rgb="FFFF0000"/>
      <name val="Calibri"/>
      <family val="2"/>
      <scheme val="minor"/>
    </font>
    <font>
      <b/>
      <i/>
      <sz val="14"/>
      <color rgb="FF0070C0"/>
      <name val="Calibri"/>
      <family val="2"/>
      <scheme val="minor"/>
    </font>
    <font>
      <b/>
      <i/>
      <sz val="24"/>
      <color theme="1"/>
      <name val="Calibri"/>
      <family val="2"/>
      <scheme val="minor"/>
    </font>
    <font>
      <sz val="24"/>
      <color theme="1"/>
      <name val="Calibri"/>
      <family val="2"/>
      <scheme val="minor"/>
    </font>
    <font>
      <sz val="11"/>
      <color rgb="FF00B050"/>
      <name val="Calibri"/>
      <family val="2"/>
      <scheme val="minor"/>
    </font>
    <font>
      <b/>
      <u/>
      <sz val="28"/>
      <color rgb="FF00B050"/>
      <name val="Calibri"/>
      <family val="2"/>
      <scheme val="minor"/>
    </font>
    <font>
      <u/>
      <sz val="28"/>
      <color rgb="FF00B050"/>
      <name val="Calibri"/>
      <family val="2"/>
      <scheme val="minor"/>
    </font>
    <font>
      <b/>
      <i/>
      <sz val="14"/>
      <color rgb="FFFF0000"/>
      <name val="Calibri"/>
      <family val="2"/>
      <scheme val="minor"/>
    </font>
    <font>
      <b/>
      <i/>
      <sz val="12"/>
      <color rgb="FFFF0000"/>
      <name val="Calibri"/>
      <family val="2"/>
      <scheme val="minor"/>
    </font>
    <font>
      <i/>
      <sz val="22"/>
      <color rgb="FF00B050"/>
      <name val="Calibri"/>
      <family val="2"/>
      <scheme val="minor"/>
    </font>
    <font>
      <b/>
      <sz val="26"/>
      <color theme="0"/>
      <name val="Calibri"/>
      <family val="2"/>
      <scheme val="minor"/>
    </font>
    <font>
      <b/>
      <sz val="12"/>
      <color rgb="FFFF0000"/>
      <name val="Calibri"/>
      <family val="2"/>
      <scheme val="minor"/>
    </font>
    <font>
      <b/>
      <u/>
      <sz val="26"/>
      <color rgb="FFFF0000"/>
      <name val="Calibri"/>
      <family val="2"/>
      <scheme val="minor"/>
    </font>
    <font>
      <u/>
      <sz val="11"/>
      <color rgb="FFFF0000"/>
      <name val="Calibri"/>
      <family val="2"/>
      <scheme val="minor"/>
    </font>
  </fonts>
  <fills count="24">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00FF"/>
        <bgColor indexed="64"/>
      </patternFill>
    </fill>
    <fill>
      <patternFill patternType="solid">
        <fgColor theme="0" tint="-0.499984740745262"/>
        <bgColor indexed="64"/>
      </patternFill>
    </fill>
    <fill>
      <patternFill patternType="solid">
        <fgColor rgb="FF00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249977111117893"/>
        <bgColor indexed="64"/>
      </patternFill>
    </fill>
    <fill>
      <patternFill patternType="solid">
        <fgColor rgb="FFFFFFFF"/>
        <bgColor indexed="64"/>
      </patternFill>
    </fill>
    <fill>
      <patternFill patternType="solid">
        <fgColor rgb="FF0070C0"/>
        <bgColor indexed="64"/>
      </patternFill>
    </fill>
    <fill>
      <patternFill patternType="solid">
        <fgColor rgb="FF00B0F0"/>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diagonal/>
    </border>
    <border>
      <left/>
      <right style="medium">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diagonal/>
    </border>
    <border>
      <left/>
      <right/>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style="medium">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indexed="64"/>
      </top>
      <bottom/>
      <diagonal/>
    </border>
    <border>
      <left style="medium">
        <color auto="1"/>
      </left>
      <right/>
      <top style="thin">
        <color auto="1"/>
      </top>
      <bottom style="medium">
        <color auto="1"/>
      </bottom>
      <diagonal/>
    </border>
    <border>
      <left style="medium">
        <color indexed="64"/>
      </left>
      <right/>
      <top style="medium">
        <color indexed="64"/>
      </top>
      <bottom style="thin">
        <color auto="1"/>
      </bottom>
      <diagonal/>
    </border>
    <border>
      <left style="medium">
        <color indexed="64"/>
      </left>
      <right style="medium">
        <color indexed="64"/>
      </right>
      <top style="thin">
        <color auto="1"/>
      </top>
      <bottom/>
      <diagonal/>
    </border>
    <border>
      <left/>
      <right style="thin">
        <color auto="1"/>
      </right>
      <top/>
      <bottom style="medium">
        <color auto="1"/>
      </bottom>
      <diagonal/>
    </border>
    <border>
      <left/>
      <right/>
      <top/>
      <bottom style="thin">
        <color auto="1"/>
      </bottom>
      <diagonal/>
    </border>
    <border>
      <left/>
      <right/>
      <top style="thin">
        <color auto="1"/>
      </top>
      <bottom style="medium">
        <color indexed="64"/>
      </bottom>
      <diagonal/>
    </border>
    <border>
      <left style="thin">
        <color auto="1"/>
      </left>
      <right/>
      <top style="thin">
        <color auto="1"/>
      </top>
      <bottom/>
      <diagonal/>
    </border>
    <border>
      <left/>
      <right style="thin">
        <color auto="1"/>
      </right>
      <top/>
      <bottom/>
      <diagonal/>
    </border>
    <border>
      <left/>
      <right style="thin">
        <color auto="1"/>
      </right>
      <top style="thin">
        <color auto="1"/>
      </top>
      <bottom/>
      <diagonal/>
    </border>
    <border>
      <left style="thin">
        <color auto="1"/>
      </left>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bottom style="thin">
        <color auto="1"/>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style="medium">
        <color indexed="64"/>
      </left>
      <right/>
      <top style="thin">
        <color auto="1"/>
      </top>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605">
    <xf numFmtId="0" fontId="0" fillId="0" borderId="0" xfId="0"/>
    <xf numFmtId="44" fontId="0" fillId="0" borderId="0" xfId="2" applyFont="1"/>
    <xf numFmtId="166" fontId="0" fillId="0" borderId="0" xfId="1" applyNumberFormat="1" applyFont="1"/>
    <xf numFmtId="0" fontId="9" fillId="5" borderId="0" xfId="0" applyFont="1" applyFill="1" applyAlignment="1">
      <alignment wrapText="1"/>
    </xf>
    <xf numFmtId="0" fontId="0" fillId="0" borderId="0" xfId="0" applyAlignment="1">
      <alignment wrapText="1"/>
    </xf>
    <xf numFmtId="44" fontId="12" fillId="0" borderId="12" xfId="2" applyFont="1" applyBorder="1"/>
    <xf numFmtId="44" fontId="12" fillId="0" borderId="17" xfId="2" applyFont="1" applyBorder="1"/>
    <xf numFmtId="44" fontId="12" fillId="0" borderId="18" xfId="2" applyFont="1" applyBorder="1"/>
    <xf numFmtId="44" fontId="12" fillId="0" borderId="0" xfId="2" applyFont="1" applyBorder="1"/>
    <xf numFmtId="0" fontId="0" fillId="7" borderId="16" xfId="0" applyFill="1" applyBorder="1" applyAlignment="1">
      <alignment horizontal="center"/>
    </xf>
    <xf numFmtId="0" fontId="0" fillId="0" borderId="0" xfId="0" applyAlignment="1">
      <alignment horizontal="center"/>
    </xf>
    <xf numFmtId="0" fontId="0" fillId="7" borderId="11" xfId="0" applyFill="1" applyBorder="1" applyAlignment="1">
      <alignment horizontal="center"/>
    </xf>
    <xf numFmtId="0" fontId="0" fillId="7" borderId="23" xfId="0" applyFill="1" applyBorder="1" applyAlignment="1">
      <alignment horizontal="center"/>
    </xf>
    <xf numFmtId="0" fontId="3" fillId="2" borderId="21" xfId="0" applyFont="1" applyFill="1" applyBorder="1" applyAlignment="1">
      <alignment horizontal="center"/>
    </xf>
    <xf numFmtId="44" fontId="3" fillId="0" borderId="17" xfId="2" applyFont="1" applyBorder="1"/>
    <xf numFmtId="44" fontId="3" fillId="0" borderId="12" xfId="2" applyFont="1" applyBorder="1"/>
    <xf numFmtId="0" fontId="7" fillId="6" borderId="32" xfId="0" applyFont="1" applyFill="1" applyBorder="1"/>
    <xf numFmtId="0" fontId="11" fillId="7" borderId="12" xfId="0" applyFont="1" applyFill="1" applyBorder="1" applyAlignment="1">
      <alignment vertical="top" wrapText="1"/>
    </xf>
    <xf numFmtId="0" fontId="11" fillId="11" borderId="12" xfId="0" applyFont="1" applyFill="1" applyBorder="1" applyAlignment="1">
      <alignment vertical="top" wrapText="1"/>
    </xf>
    <xf numFmtId="0" fontId="11" fillId="12" borderId="12" xfId="0" applyFont="1" applyFill="1" applyBorder="1" applyAlignment="1">
      <alignment vertical="top" wrapText="1"/>
    </xf>
    <xf numFmtId="0" fontId="11" fillId="13" borderId="12" xfId="0" applyFont="1" applyFill="1" applyBorder="1" applyAlignment="1">
      <alignment vertical="top" wrapText="1"/>
    </xf>
    <xf numFmtId="0" fontId="11" fillId="14" borderId="12" xfId="0" applyFont="1" applyFill="1" applyBorder="1" applyAlignment="1">
      <alignment vertical="top" wrapText="1"/>
    </xf>
    <xf numFmtId="0" fontId="11" fillId="16" borderId="34" xfId="0" applyFont="1" applyFill="1" applyBorder="1" applyAlignment="1">
      <alignment vertical="top" wrapText="1"/>
    </xf>
    <xf numFmtId="0" fontId="11" fillId="17" borderId="12" xfId="0" applyFont="1" applyFill="1" applyBorder="1" applyAlignment="1">
      <alignment vertical="top" wrapText="1"/>
    </xf>
    <xf numFmtId="0" fontId="11" fillId="18" borderId="12" xfId="0" applyFont="1" applyFill="1" applyBorder="1" applyAlignment="1">
      <alignment vertical="top" wrapText="1"/>
    </xf>
    <xf numFmtId="0" fontId="11" fillId="19" borderId="12" xfId="0" applyFont="1" applyFill="1" applyBorder="1" applyAlignment="1">
      <alignment vertical="top" wrapText="1"/>
    </xf>
    <xf numFmtId="0" fontId="7" fillId="19" borderId="0" xfId="0" applyFont="1" applyFill="1"/>
    <xf numFmtId="0" fontId="19" fillId="20" borderId="12" xfId="0" applyFont="1" applyFill="1" applyBorder="1" applyAlignment="1">
      <alignment vertical="top" wrapText="1"/>
    </xf>
    <xf numFmtId="0" fontId="11" fillId="10" borderId="12" xfId="0" applyFont="1" applyFill="1" applyBorder="1" applyAlignment="1">
      <alignment vertical="top" wrapText="1"/>
    </xf>
    <xf numFmtId="0" fontId="11" fillId="15" borderId="12" xfId="0" applyFont="1" applyFill="1" applyBorder="1" applyAlignment="1">
      <alignment vertical="top" wrapText="1"/>
    </xf>
    <xf numFmtId="0" fontId="14" fillId="6" borderId="12" xfId="0" applyFont="1" applyFill="1" applyBorder="1" applyAlignment="1">
      <alignment horizontal="center"/>
    </xf>
    <xf numFmtId="44" fontId="10" fillId="0" borderId="0" xfId="2" applyFont="1" applyAlignment="1">
      <alignment vertical="center"/>
    </xf>
    <xf numFmtId="44" fontId="3" fillId="8" borderId="2" xfId="2" applyFont="1" applyFill="1" applyBorder="1"/>
    <xf numFmtId="44" fontId="7" fillId="6" borderId="5" xfId="2" applyFont="1" applyFill="1" applyBorder="1"/>
    <xf numFmtId="44" fontId="15" fillId="9" borderId="2" xfId="2" applyFont="1" applyFill="1" applyBorder="1"/>
    <xf numFmtId="44" fontId="18" fillId="0" borderId="0" xfId="2" applyFont="1"/>
    <xf numFmtId="44" fontId="16" fillId="20" borderId="2" xfId="2" applyFont="1" applyFill="1" applyBorder="1"/>
    <xf numFmtId="44" fontId="9" fillId="9" borderId="15" xfId="2" applyFont="1" applyFill="1" applyBorder="1"/>
    <xf numFmtId="44" fontId="23" fillId="0" borderId="0" xfId="2" applyFont="1"/>
    <xf numFmtId="44" fontId="11" fillId="0" borderId="0" xfId="2" applyFont="1" applyAlignment="1">
      <alignment vertical="center"/>
    </xf>
    <xf numFmtId="44" fontId="7" fillId="6" borderId="1" xfId="2" applyFont="1" applyFill="1" applyBorder="1"/>
    <xf numFmtId="0" fontId="7" fillId="6" borderId="1" xfId="0" applyFont="1" applyFill="1" applyBorder="1" applyAlignment="1">
      <alignment horizontal="center"/>
    </xf>
    <xf numFmtId="164" fontId="7" fillId="6" borderId="1" xfId="0" applyNumberFormat="1" applyFont="1" applyFill="1" applyBorder="1" applyAlignment="1">
      <alignment horizontal="center"/>
    </xf>
    <xf numFmtId="44" fontId="12" fillId="0" borderId="18" xfId="2" applyFont="1" applyBorder="1" applyAlignment="1">
      <alignment horizontal="center"/>
    </xf>
    <xf numFmtId="44" fontId="12" fillId="0" borderId="0" xfId="2" applyFont="1" applyBorder="1" applyAlignment="1">
      <alignment horizontal="center"/>
    </xf>
    <xf numFmtId="44" fontId="3" fillId="0" borderId="17" xfId="2" applyFont="1" applyBorder="1" applyAlignment="1">
      <alignment horizontal="center"/>
    </xf>
    <xf numFmtId="0" fontId="0" fillId="3" borderId="0" xfId="0" applyFill="1" applyAlignment="1">
      <alignment horizontal="center"/>
    </xf>
    <xf numFmtId="44" fontId="12" fillId="0" borderId="19" xfId="2" applyFont="1" applyBorder="1" applyAlignment="1">
      <alignment horizontal="center"/>
    </xf>
    <xf numFmtId="44" fontId="7" fillId="6" borderId="6" xfId="2" applyFont="1" applyFill="1" applyBorder="1"/>
    <xf numFmtId="44" fontId="0" fillId="7" borderId="24" xfId="2" applyFont="1" applyFill="1" applyBorder="1" applyAlignment="1">
      <alignment horizontal="center"/>
    </xf>
    <xf numFmtId="0" fontId="7" fillId="6" borderId="33" xfId="0" applyFont="1" applyFill="1" applyBorder="1"/>
    <xf numFmtId="44" fontId="13" fillId="0" borderId="0" xfId="2" applyFont="1" applyAlignment="1"/>
    <xf numFmtId="0" fontId="13" fillId="0" borderId="0" xfId="0" applyFont="1"/>
    <xf numFmtId="44" fontId="13" fillId="7" borderId="28" xfId="2" applyFont="1" applyFill="1" applyBorder="1" applyAlignment="1"/>
    <xf numFmtId="44" fontId="13" fillId="7" borderId="6" xfId="2" applyFont="1" applyFill="1" applyBorder="1" applyAlignment="1"/>
    <xf numFmtId="44" fontId="13" fillId="7" borderId="9" xfId="2" applyFont="1" applyFill="1" applyBorder="1" applyAlignment="1"/>
    <xf numFmtId="44" fontId="13" fillId="11" borderId="28" xfId="2" applyFont="1" applyFill="1" applyBorder="1" applyAlignment="1"/>
    <xf numFmtId="44" fontId="13" fillId="11" borderId="6" xfId="2" applyFont="1" applyFill="1" applyBorder="1" applyAlignment="1"/>
    <xf numFmtId="44" fontId="13" fillId="11" borderId="9" xfId="2" applyFont="1" applyFill="1" applyBorder="1" applyAlignment="1"/>
    <xf numFmtId="167" fontId="0" fillId="7" borderId="15" xfId="2" applyNumberFormat="1" applyFont="1" applyFill="1" applyBorder="1"/>
    <xf numFmtId="170" fontId="0" fillId="7" borderId="15" xfId="2" applyNumberFormat="1" applyFont="1" applyFill="1" applyBorder="1"/>
    <xf numFmtId="170" fontId="0" fillId="7" borderId="15" xfId="2" applyNumberFormat="1" applyFont="1" applyFill="1" applyBorder="1" applyAlignment="1">
      <alignment horizontal="center"/>
    </xf>
    <xf numFmtId="2" fontId="0" fillId="7" borderId="16" xfId="0" applyNumberFormat="1" applyFill="1" applyBorder="1" applyAlignment="1">
      <alignment horizontal="center"/>
    </xf>
    <xf numFmtId="169" fontId="0" fillId="7" borderId="16" xfId="0" applyNumberFormat="1" applyFill="1" applyBorder="1" applyAlignment="1">
      <alignment horizontal="center"/>
    </xf>
    <xf numFmtId="169" fontId="0" fillId="7" borderId="11" xfId="0" applyNumberFormat="1" applyFill="1" applyBorder="1" applyAlignment="1">
      <alignment horizontal="center"/>
    </xf>
    <xf numFmtId="169" fontId="0" fillId="7" borderId="23" xfId="0" applyNumberFormat="1" applyFill="1" applyBorder="1" applyAlignment="1">
      <alignment horizontal="center"/>
    </xf>
    <xf numFmtId="44" fontId="0" fillId="9" borderId="14" xfId="2" applyFont="1" applyFill="1" applyBorder="1" applyAlignment="1">
      <alignment horizontal="center"/>
    </xf>
    <xf numFmtId="44" fontId="0" fillId="9" borderId="24" xfId="2" applyFont="1" applyFill="1" applyBorder="1" applyAlignment="1">
      <alignment horizontal="center"/>
    </xf>
    <xf numFmtId="44" fontId="0" fillId="9" borderId="14" xfId="2" applyFont="1" applyFill="1" applyBorder="1"/>
    <xf numFmtId="167" fontId="0" fillId="19" borderId="15" xfId="2" applyNumberFormat="1" applyFont="1" applyFill="1" applyBorder="1"/>
    <xf numFmtId="0" fontId="7" fillId="6" borderId="22" xfId="0" applyFont="1" applyFill="1" applyBorder="1"/>
    <xf numFmtId="44" fontId="12" fillId="19" borderId="21" xfId="0" applyNumberFormat="1" applyFont="1" applyFill="1" applyBorder="1"/>
    <xf numFmtId="0" fontId="24" fillId="19" borderId="35" xfId="0" applyFont="1" applyFill="1" applyBorder="1"/>
    <xf numFmtId="0" fontId="8" fillId="0" borderId="0" xfId="0" applyFont="1" applyAlignment="1">
      <alignment wrapText="1"/>
    </xf>
    <xf numFmtId="0" fontId="25" fillId="0" borderId="0" xfId="0" applyFont="1" applyAlignment="1">
      <alignment wrapText="1"/>
    </xf>
    <xf numFmtId="0" fontId="27" fillId="0" borderId="0" xfId="0" applyFont="1" applyAlignment="1">
      <alignment horizontal="center"/>
    </xf>
    <xf numFmtId="0" fontId="0" fillId="3" borderId="36" xfId="0" applyFill="1" applyBorder="1"/>
    <xf numFmtId="44" fontId="13" fillId="3" borderId="46" xfId="2" applyFont="1" applyFill="1" applyBorder="1" applyAlignment="1"/>
    <xf numFmtId="0" fontId="0" fillId="3" borderId="46" xfId="0" applyFill="1" applyBorder="1" applyAlignment="1">
      <alignment horizontal="center"/>
    </xf>
    <xf numFmtId="0" fontId="13" fillId="3" borderId="37" xfId="0" applyFont="1" applyFill="1" applyBorder="1"/>
    <xf numFmtId="0" fontId="0" fillId="3" borderId="38" xfId="0" applyFill="1" applyBorder="1"/>
    <xf numFmtId="44" fontId="13" fillId="3" borderId="0" xfId="2" applyFont="1" applyFill="1" applyBorder="1" applyAlignment="1"/>
    <xf numFmtId="0" fontId="13" fillId="3" borderId="24" xfId="0" applyFont="1" applyFill="1" applyBorder="1"/>
    <xf numFmtId="0" fontId="0" fillId="3" borderId="0" xfId="0" applyFill="1" applyAlignment="1">
      <alignment wrapText="1"/>
    </xf>
    <xf numFmtId="0" fontId="11" fillId="3" borderId="38" xfId="0" applyFont="1" applyFill="1" applyBorder="1"/>
    <xf numFmtId="44" fontId="20" fillId="3" borderId="0" xfId="2" applyFont="1" applyFill="1" applyBorder="1" applyAlignment="1"/>
    <xf numFmtId="0" fontId="11" fillId="3" borderId="0" xfId="0" applyFont="1" applyFill="1" applyAlignment="1">
      <alignment horizontal="center"/>
    </xf>
    <xf numFmtId="0" fontId="20" fillId="3" borderId="24" xfId="0" applyFont="1" applyFill="1" applyBorder="1"/>
    <xf numFmtId="0" fontId="11" fillId="3" borderId="0" xfId="0" applyFont="1" applyFill="1"/>
    <xf numFmtId="0" fontId="11" fillId="3" borderId="24" xfId="0" applyFont="1" applyFill="1" applyBorder="1"/>
    <xf numFmtId="0" fontId="0" fillId="3" borderId="39" xfId="0" applyFill="1" applyBorder="1" applyAlignment="1">
      <alignment wrapText="1"/>
    </xf>
    <xf numFmtId="0" fontId="0" fillId="3" borderId="35" xfId="0" applyFill="1" applyBorder="1" applyAlignment="1">
      <alignment wrapText="1"/>
    </xf>
    <xf numFmtId="0" fontId="0" fillId="3" borderId="40" xfId="0" applyFill="1" applyBorder="1" applyAlignment="1">
      <alignment wrapText="1"/>
    </xf>
    <xf numFmtId="0" fontId="14" fillId="6" borderId="17" xfId="0" applyFont="1" applyFill="1" applyBorder="1"/>
    <xf numFmtId="3" fontId="12" fillId="0" borderId="29" xfId="2" applyNumberFormat="1" applyFont="1" applyBorder="1" applyAlignment="1">
      <alignment horizontal="center"/>
    </xf>
    <xf numFmtId="0" fontId="7" fillId="6" borderId="42" xfId="0" applyFont="1" applyFill="1" applyBorder="1"/>
    <xf numFmtId="3" fontId="12" fillId="0" borderId="42" xfId="2" applyNumberFormat="1" applyFont="1" applyBorder="1" applyAlignment="1">
      <alignment horizontal="center"/>
    </xf>
    <xf numFmtId="3" fontId="12" fillId="0" borderId="32" xfId="2" applyNumberFormat="1" applyFont="1" applyBorder="1" applyAlignment="1">
      <alignment horizontal="center"/>
    </xf>
    <xf numFmtId="3" fontId="12" fillId="0" borderId="33" xfId="2" applyNumberFormat="1" applyFont="1" applyBorder="1" applyAlignment="1">
      <alignment horizontal="center"/>
    </xf>
    <xf numFmtId="3" fontId="12" fillId="0" borderId="41" xfId="2" applyNumberFormat="1"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3" fontId="12" fillId="0" borderId="30" xfId="2" applyNumberFormat="1" applyFont="1" applyBorder="1" applyAlignment="1">
      <alignment horizontal="center"/>
    </xf>
    <xf numFmtId="0" fontId="3" fillId="0" borderId="9" xfId="0" applyFont="1" applyBorder="1" applyAlignment="1">
      <alignment horizontal="center"/>
    </xf>
    <xf numFmtId="0" fontId="3" fillId="0" borderId="48" xfId="0" applyFont="1" applyBorder="1" applyAlignment="1">
      <alignment horizontal="center"/>
    </xf>
    <xf numFmtId="0" fontId="3" fillId="0" borderId="20" xfId="0" applyFont="1" applyBorder="1" applyAlignment="1">
      <alignment horizontal="center"/>
    </xf>
    <xf numFmtId="0" fontId="3" fillId="0" borderId="47" xfId="0" applyFont="1" applyBorder="1" applyAlignment="1">
      <alignment horizontal="center"/>
    </xf>
    <xf numFmtId="44" fontId="13" fillId="0" borderId="11" xfId="2" applyFont="1" applyBorder="1" applyAlignment="1">
      <alignment wrapText="1"/>
    </xf>
    <xf numFmtId="44" fontId="13" fillId="7" borderId="32" xfId="2" applyFont="1" applyFill="1" applyBorder="1" applyAlignment="1"/>
    <xf numFmtId="44" fontId="13" fillId="7" borderId="49" xfId="2" applyFont="1" applyFill="1" applyBorder="1" applyAlignment="1"/>
    <xf numFmtId="44" fontId="12" fillId="0" borderId="40" xfId="2" applyFont="1" applyBorder="1" applyAlignment="1"/>
    <xf numFmtId="44" fontId="13" fillId="7" borderId="14" xfId="2" applyFont="1" applyFill="1" applyBorder="1" applyAlignment="1"/>
    <xf numFmtId="44" fontId="12" fillId="7" borderId="40" xfId="2" applyFont="1" applyFill="1" applyBorder="1" applyAlignment="1"/>
    <xf numFmtId="44" fontId="13" fillId="11" borderId="14" xfId="2" applyFont="1" applyFill="1" applyBorder="1" applyAlignment="1"/>
    <xf numFmtId="44" fontId="12" fillId="11" borderId="40" xfId="2" applyFont="1" applyFill="1" applyBorder="1" applyAlignment="1"/>
    <xf numFmtId="0" fontId="12" fillId="12" borderId="50" xfId="0" applyFont="1" applyFill="1" applyBorder="1" applyAlignment="1">
      <alignment horizontal="center"/>
    </xf>
    <xf numFmtId="44" fontId="12" fillId="12" borderId="6" xfId="2" applyFont="1" applyFill="1" applyBorder="1" applyAlignment="1"/>
    <xf numFmtId="44" fontId="12" fillId="12" borderId="28" xfId="2" applyFont="1" applyFill="1" applyBorder="1" applyAlignment="1"/>
    <xf numFmtId="44" fontId="12" fillId="12" borderId="14" xfId="2" applyFont="1" applyFill="1" applyBorder="1" applyAlignment="1"/>
    <xf numFmtId="44" fontId="12" fillId="12" borderId="40" xfId="2" applyFont="1" applyFill="1" applyBorder="1" applyAlignment="1"/>
    <xf numFmtId="0" fontId="12" fillId="7" borderId="50" xfId="0" applyFont="1" applyFill="1" applyBorder="1" applyAlignment="1">
      <alignment horizontal="center" wrapText="1"/>
    </xf>
    <xf numFmtId="0" fontId="12" fillId="11" borderId="50" xfId="0" applyFont="1" applyFill="1" applyBorder="1" applyAlignment="1">
      <alignment horizontal="center" wrapText="1"/>
    </xf>
    <xf numFmtId="44" fontId="12" fillId="19" borderId="52" xfId="2" applyFont="1" applyFill="1" applyBorder="1" applyAlignment="1"/>
    <xf numFmtId="44" fontId="12" fillId="12" borderId="9" xfId="2" applyFont="1" applyFill="1" applyBorder="1" applyAlignment="1"/>
    <xf numFmtId="44" fontId="12" fillId="12" borderId="4" xfId="2" applyFont="1" applyFill="1" applyBorder="1" applyAlignment="1"/>
    <xf numFmtId="44" fontId="13" fillId="7" borderId="33" xfId="2" applyFont="1" applyFill="1" applyBorder="1" applyAlignment="1"/>
    <xf numFmtId="44" fontId="13" fillId="7" borderId="7" xfId="2" applyFont="1" applyFill="1" applyBorder="1" applyAlignment="1">
      <alignment horizontal="center"/>
    </xf>
    <xf numFmtId="0" fontId="0" fillId="21" borderId="0" xfId="0" applyFill="1"/>
    <xf numFmtId="0" fontId="38" fillId="0" borderId="40" xfId="0" applyFont="1" applyBorder="1"/>
    <xf numFmtId="0" fontId="40" fillId="6" borderId="2" xfId="0" applyFont="1" applyFill="1" applyBorder="1"/>
    <xf numFmtId="0" fontId="40" fillId="6" borderId="5" xfId="0" applyFont="1" applyFill="1" applyBorder="1"/>
    <xf numFmtId="0" fontId="40" fillId="6" borderId="7" xfId="0" applyFont="1" applyFill="1" applyBorder="1"/>
    <xf numFmtId="0" fontId="7" fillId="6" borderId="17" xfId="0" applyFont="1" applyFill="1" applyBorder="1"/>
    <xf numFmtId="0" fontId="7" fillId="6" borderId="19" xfId="0" applyFont="1" applyFill="1" applyBorder="1"/>
    <xf numFmtId="166" fontId="0" fillId="0" borderId="4" xfId="1" applyNumberFormat="1" applyFont="1" applyBorder="1"/>
    <xf numFmtId="166" fontId="0" fillId="0" borderId="6" xfId="1" applyNumberFormat="1" applyFont="1" applyBorder="1"/>
    <xf numFmtId="166" fontId="0" fillId="0" borderId="9" xfId="1" applyNumberFormat="1" applyFont="1" applyBorder="1"/>
    <xf numFmtId="0" fontId="40" fillId="6" borderId="15" xfId="0" applyFont="1" applyFill="1" applyBorder="1"/>
    <xf numFmtId="166" fontId="0" fillId="0" borderId="14" xfId="1" applyNumberFormat="1" applyFont="1" applyBorder="1"/>
    <xf numFmtId="44" fontId="0" fillId="0" borderId="9" xfId="2" applyFont="1" applyBorder="1"/>
    <xf numFmtId="44" fontId="12" fillId="19" borderId="21" xfId="2" applyFont="1" applyFill="1" applyBorder="1" applyAlignment="1"/>
    <xf numFmtId="168" fontId="0" fillId="7" borderId="16" xfId="0" applyNumberFormat="1" applyFill="1" applyBorder="1" applyAlignment="1">
      <alignment horizontal="center"/>
    </xf>
    <xf numFmtId="2" fontId="0" fillId="7" borderId="23" xfId="0" applyNumberFormat="1" applyFill="1" applyBorder="1" applyAlignment="1">
      <alignment horizontal="center"/>
    </xf>
    <xf numFmtId="0" fontId="18" fillId="0" borderId="24" xfId="0" applyFont="1" applyBorder="1"/>
    <xf numFmtId="0" fontId="24" fillId="19" borderId="0" xfId="0" applyFont="1" applyFill="1"/>
    <xf numFmtId="44" fontId="12" fillId="0" borderId="24" xfId="2" applyFont="1" applyBorder="1" applyAlignment="1"/>
    <xf numFmtId="0" fontId="12" fillId="7" borderId="54" xfId="0" applyFont="1" applyFill="1" applyBorder="1" applyAlignment="1">
      <alignment horizontal="center" wrapText="1"/>
    </xf>
    <xf numFmtId="44" fontId="12" fillId="7" borderId="24" xfId="2" applyFont="1" applyFill="1" applyBorder="1" applyAlignment="1"/>
    <xf numFmtId="0" fontId="12" fillId="11" borderId="54" xfId="0" applyFont="1" applyFill="1" applyBorder="1" applyAlignment="1">
      <alignment horizontal="center" wrapText="1"/>
    </xf>
    <xf numFmtId="44" fontId="12" fillId="11" borderId="24" xfId="2" applyFont="1" applyFill="1" applyBorder="1" applyAlignment="1"/>
    <xf numFmtId="0" fontId="12" fillId="12" borderId="54" xfId="0" applyFont="1" applyFill="1" applyBorder="1" applyAlignment="1">
      <alignment horizontal="center"/>
    </xf>
    <xf numFmtId="44" fontId="12" fillId="12" borderId="24" xfId="2" applyFont="1" applyFill="1" applyBorder="1" applyAlignment="1"/>
    <xf numFmtId="0" fontId="7" fillId="6" borderId="1" xfId="0" applyFont="1" applyFill="1" applyBorder="1"/>
    <xf numFmtId="44" fontId="12" fillId="19" borderId="1" xfId="0" applyNumberFormat="1" applyFont="1" applyFill="1" applyBorder="1"/>
    <xf numFmtId="44" fontId="13" fillId="7" borderId="1" xfId="2" applyFont="1" applyFill="1" applyBorder="1" applyAlignment="1"/>
    <xf numFmtId="169" fontId="13" fillId="7" borderId="1" xfId="2" applyNumberFormat="1" applyFont="1" applyFill="1" applyBorder="1" applyAlignment="1">
      <alignment horizontal="center"/>
    </xf>
    <xf numFmtId="169" fontId="13" fillId="11" borderId="1" xfId="2" applyNumberFormat="1" applyFont="1" applyFill="1" applyBorder="1" applyAlignment="1">
      <alignment horizontal="center"/>
    </xf>
    <xf numFmtId="44" fontId="13" fillId="11" borderId="1" xfId="2" applyFont="1" applyFill="1" applyBorder="1" applyAlignment="1"/>
    <xf numFmtId="169" fontId="13" fillId="12" borderId="1" xfId="2" applyNumberFormat="1" applyFont="1" applyFill="1" applyBorder="1" applyAlignment="1">
      <alignment horizontal="center"/>
    </xf>
    <xf numFmtId="44" fontId="12" fillId="19" borderId="1" xfId="2" applyFont="1" applyFill="1" applyBorder="1" applyAlignment="1"/>
    <xf numFmtId="0" fontId="7" fillId="6" borderId="2" xfId="0" applyFont="1" applyFill="1" applyBorder="1"/>
    <xf numFmtId="44" fontId="13" fillId="7" borderId="3" xfId="2" applyFont="1" applyFill="1" applyBorder="1" applyAlignment="1"/>
    <xf numFmtId="169" fontId="13" fillId="7" borderId="3" xfId="2" applyNumberFormat="1" applyFont="1" applyFill="1" applyBorder="1" applyAlignment="1">
      <alignment horizontal="center"/>
    </xf>
    <xf numFmtId="169" fontId="13" fillId="11" borderId="3" xfId="2" applyNumberFormat="1" applyFont="1" applyFill="1" applyBorder="1" applyAlignment="1">
      <alignment horizontal="center"/>
    </xf>
    <xf numFmtId="44" fontId="13" fillId="11" borderId="3" xfId="2" applyFont="1" applyFill="1" applyBorder="1" applyAlignment="1"/>
    <xf numFmtId="169" fontId="13" fillId="12" borderId="3" xfId="2" applyNumberFormat="1" applyFont="1" applyFill="1" applyBorder="1" applyAlignment="1">
      <alignment horizontal="center"/>
    </xf>
    <xf numFmtId="0" fontId="7" fillId="6" borderId="5" xfId="0" applyFont="1" applyFill="1" applyBorder="1"/>
    <xf numFmtId="0" fontId="7" fillId="6" borderId="7" xfId="0" applyFont="1" applyFill="1" applyBorder="1"/>
    <xf numFmtId="44" fontId="12" fillId="19" borderId="8" xfId="2" applyFont="1" applyFill="1" applyBorder="1" applyAlignment="1"/>
    <xf numFmtId="44" fontId="13" fillId="7" borderId="8" xfId="2" applyFont="1" applyFill="1" applyBorder="1" applyAlignment="1"/>
    <xf numFmtId="169" fontId="13" fillId="7" borderId="8" xfId="2" applyNumberFormat="1" applyFont="1" applyFill="1" applyBorder="1" applyAlignment="1">
      <alignment horizontal="center"/>
    </xf>
    <xf numFmtId="169" fontId="13" fillId="11" borderId="8" xfId="2" applyNumberFormat="1" applyFont="1" applyFill="1" applyBorder="1" applyAlignment="1">
      <alignment horizontal="center"/>
    </xf>
    <xf numFmtId="44" fontId="13" fillId="11" borderId="8" xfId="2" applyFont="1" applyFill="1" applyBorder="1" applyAlignment="1"/>
    <xf numFmtId="169" fontId="13" fillId="12" borderId="8" xfId="2" applyNumberFormat="1" applyFont="1" applyFill="1" applyBorder="1" applyAlignment="1">
      <alignment horizontal="center"/>
    </xf>
    <xf numFmtId="2" fontId="13" fillId="12" borderId="1" xfId="2" applyNumberFormat="1" applyFont="1" applyFill="1" applyBorder="1" applyAlignment="1">
      <alignment horizontal="center"/>
    </xf>
    <xf numFmtId="0" fontId="14" fillId="6" borderId="57" xfId="0" applyFont="1" applyFill="1" applyBorder="1"/>
    <xf numFmtId="0" fontId="3" fillId="0" borderId="11" xfId="0" applyFont="1" applyBorder="1" applyAlignment="1">
      <alignment horizontal="center" wrapText="1"/>
    </xf>
    <xf numFmtId="3" fontId="12" fillId="0" borderId="1" xfId="2" applyNumberFormat="1" applyFont="1" applyBorder="1" applyAlignment="1">
      <alignment horizontal="center"/>
    </xf>
    <xf numFmtId="0" fontId="3" fillId="0" borderId="1" xfId="0" applyFont="1" applyBorder="1" applyAlignment="1">
      <alignment horizontal="center"/>
    </xf>
    <xf numFmtId="0" fontId="3" fillId="0" borderId="56" xfId="0" applyFont="1" applyBorder="1" applyAlignment="1">
      <alignment horizontal="center"/>
    </xf>
    <xf numFmtId="4" fontId="13" fillId="7" borderId="43" xfId="2" applyNumberFormat="1" applyFont="1" applyFill="1" applyBorder="1" applyAlignment="1">
      <alignment horizontal="center"/>
    </xf>
    <xf numFmtId="4" fontId="13" fillId="7" borderId="5" xfId="2" applyNumberFormat="1" applyFont="1" applyFill="1" applyBorder="1" applyAlignment="1">
      <alignment horizontal="center"/>
    </xf>
    <xf numFmtId="4" fontId="13" fillId="7" borderId="15" xfId="2" applyNumberFormat="1" applyFont="1" applyFill="1" applyBorder="1" applyAlignment="1">
      <alignment horizontal="center"/>
    </xf>
    <xf numFmtId="4" fontId="13" fillId="11" borderId="43" xfId="2" applyNumberFormat="1" applyFont="1" applyFill="1" applyBorder="1" applyAlignment="1">
      <alignment horizontal="center"/>
    </xf>
    <xf numFmtId="4" fontId="13" fillId="11" borderId="5" xfId="2" applyNumberFormat="1" applyFont="1" applyFill="1" applyBorder="1" applyAlignment="1">
      <alignment horizontal="center"/>
    </xf>
    <xf numFmtId="4" fontId="13" fillId="11" borderId="15" xfId="2" applyNumberFormat="1" applyFont="1" applyFill="1" applyBorder="1" applyAlignment="1">
      <alignment horizontal="center"/>
    </xf>
    <xf numFmtId="4" fontId="13" fillId="11" borderId="7" xfId="2" applyNumberFormat="1" applyFont="1" applyFill="1" applyBorder="1" applyAlignment="1">
      <alignment horizontal="center"/>
    </xf>
    <xf numFmtId="4" fontId="13" fillId="12" borderId="43" xfId="2" applyNumberFormat="1" applyFont="1" applyFill="1" applyBorder="1" applyAlignment="1">
      <alignment horizontal="center"/>
    </xf>
    <xf numFmtId="4" fontId="13" fillId="12" borderId="5" xfId="2" applyNumberFormat="1" applyFont="1" applyFill="1" applyBorder="1" applyAlignment="1">
      <alignment horizontal="center"/>
    </xf>
    <xf numFmtId="4" fontId="13" fillId="12" borderId="15" xfId="2" applyNumberFormat="1" applyFont="1" applyFill="1" applyBorder="1" applyAlignment="1">
      <alignment horizontal="center"/>
    </xf>
    <xf numFmtId="4" fontId="13" fillId="12" borderId="7" xfId="2" applyNumberFormat="1" applyFont="1" applyFill="1" applyBorder="1" applyAlignment="1">
      <alignment horizontal="center"/>
    </xf>
    <xf numFmtId="0" fontId="34" fillId="3" borderId="0" xfId="0" applyFont="1" applyFill="1"/>
    <xf numFmtId="44" fontId="34" fillId="3" borderId="0" xfId="2" applyFont="1" applyFill="1"/>
    <xf numFmtId="0" fontId="34" fillId="3" borderId="0" xfId="0" applyFont="1" applyFill="1" applyAlignment="1">
      <alignment horizontal="center"/>
    </xf>
    <xf numFmtId="44" fontId="34" fillId="0" borderId="0" xfId="2" applyFont="1"/>
    <xf numFmtId="0" fontId="34" fillId="0" borderId="0" xfId="0" applyFont="1"/>
    <xf numFmtId="0" fontId="10" fillId="0" borderId="0" xfId="0" applyFont="1"/>
    <xf numFmtId="0" fontId="34" fillId="0" borderId="0" xfId="0" applyFont="1" applyAlignment="1">
      <alignment horizontal="center"/>
    </xf>
    <xf numFmtId="166" fontId="34" fillId="0" borderId="5" xfId="1" applyNumberFormat="1" applyFont="1" applyFill="1" applyBorder="1" applyAlignment="1">
      <alignment horizontal="center"/>
    </xf>
    <xf numFmtId="0" fontId="14" fillId="6" borderId="55" xfId="0" applyFont="1" applyFill="1" applyBorder="1"/>
    <xf numFmtId="0" fontId="10" fillId="0" borderId="31" xfId="0" applyFont="1" applyBorder="1"/>
    <xf numFmtId="0" fontId="46" fillId="3" borderId="0" xfId="0" applyFont="1" applyFill="1"/>
    <xf numFmtId="0" fontId="47" fillId="6" borderId="29" xfId="0" applyFont="1" applyFill="1" applyBorder="1"/>
    <xf numFmtId="0" fontId="48" fillId="6" borderId="51" xfId="0" applyFont="1" applyFill="1" applyBorder="1"/>
    <xf numFmtId="0" fontId="49" fillId="6" borderId="21" xfId="0" applyFont="1" applyFill="1" applyBorder="1"/>
    <xf numFmtId="0" fontId="51" fillId="3" borderId="0" xfId="0" applyFont="1" applyFill="1"/>
    <xf numFmtId="0" fontId="48" fillId="6" borderId="21" xfId="0" applyFont="1" applyFill="1" applyBorder="1"/>
    <xf numFmtId="0" fontId="47" fillId="6" borderId="51" xfId="0" applyFont="1" applyFill="1" applyBorder="1"/>
    <xf numFmtId="0" fontId="49" fillId="6" borderId="51" xfId="0" applyFont="1" applyFill="1" applyBorder="1"/>
    <xf numFmtId="44" fontId="12" fillId="19" borderId="3" xfId="2" applyFont="1" applyFill="1" applyBorder="1" applyAlignment="1"/>
    <xf numFmtId="4" fontId="0" fillId="19" borderId="15" xfId="2" applyNumberFormat="1" applyFont="1" applyFill="1" applyBorder="1"/>
    <xf numFmtId="4" fontId="0" fillId="7" borderId="15" xfId="2" applyNumberFormat="1" applyFont="1" applyFill="1" applyBorder="1"/>
    <xf numFmtId="0" fontId="48" fillId="6" borderId="29" xfId="0" applyFont="1" applyFill="1" applyBorder="1"/>
    <xf numFmtId="44" fontId="12" fillId="0" borderId="58" xfId="2" applyFont="1" applyBorder="1" applyAlignment="1">
      <alignment wrapText="1"/>
    </xf>
    <xf numFmtId="0" fontId="3" fillId="0" borderId="59" xfId="0" applyFont="1" applyBorder="1" applyAlignment="1">
      <alignment horizontal="center" wrapText="1"/>
    </xf>
    <xf numFmtId="0" fontId="18" fillId="0" borderId="24" xfId="0" applyFont="1" applyBorder="1" applyAlignment="1">
      <alignment wrapText="1"/>
    </xf>
    <xf numFmtId="0" fontId="57" fillId="6" borderId="21" xfId="0" applyFont="1" applyFill="1" applyBorder="1"/>
    <xf numFmtId="0" fontId="50" fillId="0" borderId="0" xfId="0" applyFont="1"/>
    <xf numFmtId="0" fontId="0" fillId="9" borderId="0" xfId="0" applyFill="1"/>
    <xf numFmtId="44" fontId="3" fillId="9" borderId="2" xfId="2" applyFont="1" applyFill="1" applyBorder="1"/>
    <xf numFmtId="44" fontId="7" fillId="9" borderId="5" xfId="2" applyFont="1" applyFill="1" applyBorder="1"/>
    <xf numFmtId="0" fontId="7" fillId="9" borderId="1" xfId="0" applyFont="1" applyFill="1" applyBorder="1" applyAlignment="1">
      <alignment horizontal="center"/>
    </xf>
    <xf numFmtId="44" fontId="7" fillId="9" borderId="1" xfId="2" applyFont="1" applyFill="1" applyBorder="1"/>
    <xf numFmtId="44" fontId="7" fillId="9" borderId="6" xfId="2" applyFont="1" applyFill="1" applyBorder="1"/>
    <xf numFmtId="0" fontId="7" fillId="9" borderId="0" xfId="0" applyFont="1" applyFill="1"/>
    <xf numFmtId="164" fontId="7" fillId="9" borderId="1" xfId="0" applyNumberFormat="1" applyFont="1" applyFill="1" applyBorder="1" applyAlignment="1">
      <alignment horizontal="center"/>
    </xf>
    <xf numFmtId="167" fontId="0" fillId="9" borderId="15" xfId="2" applyNumberFormat="1" applyFont="1" applyFill="1" applyBorder="1"/>
    <xf numFmtId="0" fontId="0" fillId="9" borderId="16" xfId="0" applyFill="1" applyBorder="1" applyAlignment="1">
      <alignment horizontal="center"/>
    </xf>
    <xf numFmtId="169" fontId="0" fillId="9" borderId="16" xfId="0" applyNumberFormat="1" applyFill="1" applyBorder="1" applyAlignment="1">
      <alignment horizontal="center"/>
    </xf>
    <xf numFmtId="44" fontId="12" fillId="9" borderId="17" xfId="2" applyFont="1" applyFill="1" applyBorder="1"/>
    <xf numFmtId="44" fontId="12" fillId="9" borderId="18" xfId="2" applyFont="1" applyFill="1" applyBorder="1" applyAlignment="1">
      <alignment horizontal="center"/>
    </xf>
    <xf numFmtId="44" fontId="12" fillId="9" borderId="18" xfId="2" applyFont="1" applyFill="1" applyBorder="1"/>
    <xf numFmtId="44" fontId="12" fillId="9" borderId="19" xfId="2" applyFont="1" applyFill="1" applyBorder="1" applyAlignment="1">
      <alignment horizontal="center"/>
    </xf>
    <xf numFmtId="44" fontId="12" fillId="9" borderId="12" xfId="2" applyFont="1" applyFill="1" applyBorder="1"/>
    <xf numFmtId="44" fontId="23" fillId="9" borderId="0" xfId="2" applyFont="1" applyFill="1"/>
    <xf numFmtId="0" fontId="0" fillId="9" borderId="0" xfId="0" applyFill="1" applyAlignment="1">
      <alignment horizontal="center"/>
    </xf>
    <xf numFmtId="44" fontId="0" fillId="9" borderId="0" xfId="2" applyFont="1" applyFill="1"/>
    <xf numFmtId="44" fontId="16" fillId="9" borderId="2" xfId="2" applyFont="1" applyFill="1" applyBorder="1"/>
    <xf numFmtId="170" fontId="0" fillId="9" borderId="15" xfId="2" applyNumberFormat="1" applyFont="1" applyFill="1" applyBorder="1" applyAlignment="1">
      <alignment horizontal="center"/>
    </xf>
    <xf numFmtId="0" fontId="3" fillId="9" borderId="21" xfId="0" applyFont="1" applyFill="1" applyBorder="1" applyAlignment="1">
      <alignment horizontal="center"/>
    </xf>
    <xf numFmtId="169" fontId="0" fillId="9" borderId="11" xfId="0" applyNumberFormat="1" applyFill="1" applyBorder="1" applyAlignment="1">
      <alignment horizontal="center"/>
    </xf>
    <xf numFmtId="44" fontId="3" fillId="9" borderId="17" xfId="2" applyFont="1" applyFill="1" applyBorder="1"/>
    <xf numFmtId="44" fontId="3" fillId="9" borderId="17" xfId="2" applyFont="1" applyFill="1" applyBorder="1" applyAlignment="1">
      <alignment horizontal="center"/>
    </xf>
    <xf numFmtId="44" fontId="3" fillId="9" borderId="12" xfId="2" applyFont="1" applyFill="1" applyBorder="1"/>
    <xf numFmtId="44" fontId="11" fillId="9" borderId="0" xfId="2" applyFont="1" applyFill="1" applyAlignment="1">
      <alignment vertical="center"/>
    </xf>
    <xf numFmtId="0" fontId="34" fillId="9" borderId="0" xfId="0" applyFont="1" applyFill="1"/>
    <xf numFmtId="0" fontId="14" fillId="0" borderId="0" xfId="0" applyFont="1"/>
    <xf numFmtId="0" fontId="58" fillId="0" borderId="0" xfId="0" applyFont="1"/>
    <xf numFmtId="0" fontId="45" fillId="0" borderId="0" xfId="0" applyFont="1"/>
    <xf numFmtId="4" fontId="0" fillId="9" borderId="15" xfId="2" applyNumberFormat="1" applyFont="1" applyFill="1" applyBorder="1"/>
    <xf numFmtId="2" fontId="0" fillId="9" borderId="16" xfId="0" applyNumberFormat="1" applyFill="1" applyBorder="1" applyAlignment="1">
      <alignment horizontal="center"/>
    </xf>
    <xf numFmtId="168" fontId="0" fillId="9" borderId="16" xfId="0" applyNumberFormat="1" applyFill="1" applyBorder="1" applyAlignment="1">
      <alignment horizontal="center"/>
    </xf>
    <xf numFmtId="2" fontId="13" fillId="11" borderId="1" xfId="2" applyNumberFormat="1" applyFont="1" applyFill="1" applyBorder="1" applyAlignment="1">
      <alignment horizontal="center"/>
    </xf>
    <xf numFmtId="2" fontId="0" fillId="7" borderId="11" xfId="0" applyNumberFormat="1" applyFill="1" applyBorder="1" applyAlignment="1">
      <alignment horizontal="center"/>
    </xf>
    <xf numFmtId="2" fontId="13" fillId="12" borderId="3" xfId="2" applyNumberFormat="1" applyFont="1" applyFill="1" applyBorder="1" applyAlignment="1">
      <alignment horizontal="center"/>
    </xf>
    <xf numFmtId="4" fontId="13" fillId="7" borderId="1" xfId="2" applyNumberFormat="1" applyFont="1" applyFill="1" applyBorder="1" applyAlignment="1">
      <alignment horizontal="center"/>
    </xf>
    <xf numFmtId="169" fontId="13" fillId="7" borderId="5" xfId="2" applyNumberFormat="1" applyFont="1" applyFill="1" applyBorder="1" applyAlignment="1">
      <alignment horizontal="center"/>
    </xf>
    <xf numFmtId="4" fontId="13" fillId="11" borderId="1" xfId="2" applyNumberFormat="1" applyFont="1" applyFill="1" applyBorder="1" applyAlignment="1">
      <alignment horizontal="center"/>
    </xf>
    <xf numFmtId="169" fontId="13" fillId="11" borderId="5" xfId="2" applyNumberFormat="1" applyFont="1" applyFill="1" applyBorder="1" applyAlignment="1">
      <alignment horizontal="center"/>
    </xf>
    <xf numFmtId="4" fontId="13" fillId="12" borderId="1" xfId="2" applyNumberFormat="1" applyFont="1" applyFill="1" applyBorder="1" applyAlignment="1">
      <alignment horizontal="center"/>
    </xf>
    <xf numFmtId="169" fontId="13" fillId="12" borderId="5" xfId="2" applyNumberFormat="1" applyFont="1" applyFill="1" applyBorder="1" applyAlignment="1">
      <alignment horizontal="center"/>
    </xf>
    <xf numFmtId="0" fontId="0" fillId="3" borderId="0" xfId="0" applyFill="1"/>
    <xf numFmtId="0" fontId="63" fillId="6" borderId="22" xfId="0" applyFont="1" applyFill="1" applyBorder="1"/>
    <xf numFmtId="0" fontId="63" fillId="6" borderId="2" xfId="0" applyFont="1" applyFill="1" applyBorder="1"/>
    <xf numFmtId="0" fontId="63" fillId="6" borderId="5" xfId="0" applyFont="1" applyFill="1" applyBorder="1"/>
    <xf numFmtId="0" fontId="64" fillId="6" borderId="5" xfId="0" applyFont="1" applyFill="1" applyBorder="1"/>
    <xf numFmtId="0" fontId="64" fillId="6" borderId="32" xfId="0" applyFont="1" applyFill="1" applyBorder="1"/>
    <xf numFmtId="0" fontId="64" fillId="6" borderId="22" xfId="0" applyFont="1" applyFill="1" applyBorder="1"/>
    <xf numFmtId="0" fontId="64" fillId="6" borderId="2" xfId="0" applyFont="1" applyFill="1" applyBorder="1"/>
    <xf numFmtId="44" fontId="40" fillId="6" borderId="4" xfId="2" applyFont="1" applyFill="1" applyBorder="1"/>
    <xf numFmtId="44" fontId="40" fillId="6" borderId="6" xfId="2" applyFont="1" applyFill="1" applyBorder="1"/>
    <xf numFmtId="44" fontId="40" fillId="6" borderId="14" xfId="2" applyFont="1" applyFill="1" applyBorder="1"/>
    <xf numFmtId="44" fontId="40" fillId="6" borderId="9" xfId="2" applyFont="1" applyFill="1" applyBorder="1"/>
    <xf numFmtId="0" fontId="48" fillId="2" borderId="21" xfId="0" applyFont="1" applyFill="1" applyBorder="1"/>
    <xf numFmtId="0" fontId="63" fillId="6" borderId="32" xfId="0" applyFont="1" applyFill="1" applyBorder="1"/>
    <xf numFmtId="1" fontId="3" fillId="0" borderId="1" xfId="0" applyNumberFormat="1" applyFont="1" applyBorder="1" applyAlignment="1">
      <alignment horizontal="center"/>
    </xf>
    <xf numFmtId="1" fontId="3" fillId="0" borderId="48" xfId="0" applyNumberFormat="1" applyFont="1" applyBorder="1" applyAlignment="1">
      <alignment horizontal="center"/>
    </xf>
    <xf numFmtId="0" fontId="7" fillId="19" borderId="22" xfId="0" applyFont="1" applyFill="1" applyBorder="1"/>
    <xf numFmtId="0" fontId="44" fillId="3" borderId="0" xfId="0" applyFont="1" applyFill="1"/>
    <xf numFmtId="0" fontId="49" fillId="6" borderId="29" xfId="0" applyFont="1" applyFill="1" applyBorder="1"/>
    <xf numFmtId="0" fontId="48" fillId="19" borderId="21" xfId="0" applyFont="1" applyFill="1" applyBorder="1"/>
    <xf numFmtId="0" fontId="47" fillId="6" borderId="21" xfId="0" applyFont="1" applyFill="1" applyBorder="1"/>
    <xf numFmtId="3" fontId="12" fillId="19" borderId="1" xfId="2" applyNumberFormat="1" applyFont="1" applyFill="1" applyBorder="1" applyAlignment="1">
      <alignment horizontal="center"/>
    </xf>
    <xf numFmtId="0" fontId="41" fillId="5" borderId="35" xfId="0" applyFont="1" applyFill="1" applyBorder="1" applyAlignment="1">
      <alignment horizontal="center"/>
    </xf>
    <xf numFmtId="0" fontId="42" fillId="5" borderId="35" xfId="0" applyFont="1" applyFill="1" applyBorder="1"/>
    <xf numFmtId="0" fontId="67" fillId="19" borderId="38" xfId="0" applyFont="1" applyFill="1" applyBorder="1"/>
    <xf numFmtId="0" fontId="67" fillId="19" borderId="39" xfId="0" applyFont="1" applyFill="1" applyBorder="1"/>
    <xf numFmtId="44" fontId="10" fillId="2" borderId="35" xfId="2" applyFont="1" applyFill="1" applyBorder="1" applyAlignment="1">
      <alignment horizontal="left"/>
    </xf>
    <xf numFmtId="0" fontId="10" fillId="2" borderId="35" xfId="0" applyFont="1" applyFill="1" applyBorder="1" applyAlignment="1">
      <alignment horizontal="left"/>
    </xf>
    <xf numFmtId="0" fontId="10" fillId="2" borderId="40" xfId="0" applyFont="1" applyFill="1" applyBorder="1" applyAlignment="1">
      <alignment horizontal="left"/>
    </xf>
    <xf numFmtId="0" fontId="68" fillId="9" borderId="25" xfId="0" applyFont="1" applyFill="1" applyBorder="1" applyAlignment="1">
      <alignment wrapText="1"/>
    </xf>
    <xf numFmtId="0" fontId="69" fillId="9" borderId="26" xfId="0" applyFont="1" applyFill="1" applyBorder="1" applyAlignment="1">
      <alignment wrapText="1"/>
    </xf>
    <xf numFmtId="0" fontId="69" fillId="9" borderId="13" xfId="0" applyFont="1" applyFill="1" applyBorder="1" applyAlignment="1">
      <alignment wrapText="1"/>
    </xf>
    <xf numFmtId="0" fontId="70" fillId="9" borderId="25" xfId="0" applyFont="1" applyFill="1" applyBorder="1" applyAlignment="1">
      <alignment wrapText="1"/>
    </xf>
    <xf numFmtId="0" fontId="60" fillId="9" borderId="26" xfId="0" applyFont="1" applyFill="1" applyBorder="1" applyAlignment="1">
      <alignment wrapText="1"/>
    </xf>
    <xf numFmtId="0" fontId="60" fillId="9" borderId="13" xfId="0" applyFont="1" applyFill="1" applyBorder="1" applyAlignment="1">
      <alignment wrapText="1"/>
    </xf>
    <xf numFmtId="0" fontId="71" fillId="9" borderId="25" xfId="0" applyFont="1" applyFill="1" applyBorder="1" applyAlignment="1">
      <alignment wrapText="1"/>
    </xf>
    <xf numFmtId="0" fontId="72" fillId="9" borderId="26" xfId="0" applyFont="1" applyFill="1" applyBorder="1" applyAlignment="1">
      <alignment wrapText="1"/>
    </xf>
    <xf numFmtId="0" fontId="72" fillId="9" borderId="13" xfId="0" applyFont="1" applyFill="1" applyBorder="1" applyAlignment="1">
      <alignment wrapText="1"/>
    </xf>
    <xf numFmtId="0" fontId="48" fillId="9" borderId="25" xfId="0" applyFont="1" applyFill="1" applyBorder="1" applyAlignment="1">
      <alignment wrapText="1"/>
    </xf>
    <xf numFmtId="0" fontId="62" fillId="9" borderId="26" xfId="0" applyFont="1" applyFill="1" applyBorder="1" applyAlignment="1">
      <alignment wrapText="1"/>
    </xf>
    <xf numFmtId="0" fontId="62" fillId="9" borderId="13" xfId="0" applyFont="1" applyFill="1" applyBorder="1" applyAlignment="1">
      <alignment wrapText="1"/>
    </xf>
    <xf numFmtId="0" fontId="36" fillId="9" borderId="25" xfId="0" applyFont="1" applyFill="1" applyBorder="1" applyAlignment="1">
      <alignment wrapText="1"/>
    </xf>
    <xf numFmtId="0" fontId="74" fillId="9" borderId="26" xfId="0" applyFont="1" applyFill="1" applyBorder="1" applyAlignment="1">
      <alignment wrapText="1"/>
    </xf>
    <xf numFmtId="0" fontId="74" fillId="9" borderId="13" xfId="0" applyFont="1" applyFill="1" applyBorder="1" applyAlignment="1">
      <alignment wrapText="1"/>
    </xf>
    <xf numFmtId="0" fontId="77" fillId="3" borderId="0" xfId="0" applyFont="1" applyFill="1" applyAlignment="1">
      <alignment horizontal="center" wrapText="1"/>
    </xf>
    <xf numFmtId="0" fontId="3" fillId="6" borderId="17" xfId="0" applyFont="1" applyFill="1" applyBorder="1"/>
    <xf numFmtId="0" fontId="3" fillId="6" borderId="19" xfId="0" applyFont="1" applyFill="1" applyBorder="1"/>
    <xf numFmtId="0" fontId="0" fillId="6" borderId="2" xfId="0" applyFill="1" applyBorder="1"/>
    <xf numFmtId="0" fontId="0" fillId="6" borderId="5" xfId="0" applyFill="1" applyBorder="1"/>
    <xf numFmtId="0" fontId="0" fillId="6" borderId="7" xfId="0" applyFill="1" applyBorder="1"/>
    <xf numFmtId="0" fontId="3" fillId="6" borderId="32" xfId="0" applyFont="1" applyFill="1" applyBorder="1"/>
    <xf numFmtId="0" fontId="40" fillId="6" borderId="0" xfId="0" applyFont="1" applyFill="1"/>
    <xf numFmtId="44" fontId="14" fillId="6" borderId="18" xfId="2" applyFont="1" applyFill="1" applyBorder="1" applyAlignment="1">
      <alignment wrapText="1"/>
    </xf>
    <xf numFmtId="0" fontId="14" fillId="6" borderId="18" xfId="0" applyFont="1" applyFill="1" applyBorder="1" applyAlignment="1">
      <alignment horizontal="center" wrapText="1"/>
    </xf>
    <xf numFmtId="0" fontId="14" fillId="6" borderId="19" xfId="0" applyFont="1" applyFill="1" applyBorder="1" applyAlignment="1">
      <alignment wrapText="1"/>
    </xf>
    <xf numFmtId="44" fontId="14" fillId="6" borderId="60" xfId="2" applyFont="1" applyFill="1" applyBorder="1" applyAlignment="1">
      <alignment wrapText="1"/>
    </xf>
    <xf numFmtId="0" fontId="14" fillId="6" borderId="12" xfId="0" applyFont="1" applyFill="1" applyBorder="1"/>
    <xf numFmtId="0" fontId="47" fillId="6" borderId="31" xfId="0" applyFont="1" applyFill="1" applyBorder="1"/>
    <xf numFmtId="0" fontId="47" fillId="6" borderId="32" xfId="0" applyFont="1" applyFill="1" applyBorder="1"/>
    <xf numFmtId="0" fontId="49" fillId="6" borderId="32" xfId="0" applyFont="1" applyFill="1" applyBorder="1"/>
    <xf numFmtId="0" fontId="48" fillId="6" borderId="32" xfId="0" applyFont="1" applyFill="1" applyBorder="1"/>
    <xf numFmtId="0" fontId="50" fillId="6" borderId="32" xfId="0" applyFont="1" applyFill="1" applyBorder="1"/>
    <xf numFmtId="0" fontId="48" fillId="2" borderId="32" xfId="0" applyFont="1" applyFill="1" applyBorder="1"/>
    <xf numFmtId="0" fontId="57" fillId="6" borderId="32" xfId="0" applyFont="1" applyFill="1" applyBorder="1"/>
    <xf numFmtId="0" fontId="0" fillId="0" borderId="33" xfId="0" applyBorder="1"/>
    <xf numFmtId="2" fontId="34" fillId="0" borderId="5" xfId="1" applyNumberFormat="1" applyFont="1" applyFill="1" applyBorder="1" applyAlignment="1">
      <alignment horizontal="center"/>
    </xf>
    <xf numFmtId="2" fontId="34" fillId="0" borderId="32" xfId="1" applyNumberFormat="1" applyFont="1" applyFill="1" applyBorder="1" applyAlignment="1">
      <alignment horizontal="center"/>
    </xf>
    <xf numFmtId="2" fontId="34" fillId="0" borderId="1" xfId="1" applyNumberFormat="1" applyFont="1" applyFill="1" applyBorder="1" applyAlignment="1">
      <alignment horizontal="center"/>
    </xf>
    <xf numFmtId="2" fontId="34" fillId="0" borderId="6" xfId="1" applyNumberFormat="1" applyFont="1" applyFill="1" applyBorder="1" applyAlignment="1">
      <alignment horizontal="center"/>
    </xf>
    <xf numFmtId="2" fontId="34" fillId="2" borderId="5" xfId="1" applyNumberFormat="1" applyFont="1" applyFill="1" applyBorder="1" applyAlignment="1">
      <alignment horizontal="center"/>
    </xf>
    <xf numFmtId="2" fontId="34" fillId="2" borderId="1" xfId="1" applyNumberFormat="1" applyFont="1" applyFill="1" applyBorder="1" applyAlignment="1">
      <alignment horizontal="center"/>
    </xf>
    <xf numFmtId="2" fontId="34" fillId="2" borderId="6" xfId="1" applyNumberFormat="1" applyFont="1" applyFill="1" applyBorder="1" applyAlignment="1">
      <alignment horizontal="center"/>
    </xf>
    <xf numFmtId="169" fontId="34" fillId="0" borderId="5" xfId="1" applyNumberFormat="1" applyFont="1" applyFill="1" applyBorder="1" applyAlignment="1">
      <alignment horizontal="center"/>
    </xf>
    <xf numFmtId="169" fontId="34" fillId="0" borderId="32" xfId="1" applyNumberFormat="1" applyFont="1" applyFill="1" applyBorder="1" applyAlignment="1">
      <alignment horizontal="center"/>
    </xf>
    <xf numFmtId="169" fontId="34" fillId="0" borderId="7" xfId="1" applyNumberFormat="1" applyFont="1" applyFill="1" applyBorder="1" applyAlignment="1">
      <alignment horizontal="center"/>
    </xf>
    <xf numFmtId="169" fontId="34" fillId="0" borderId="33" xfId="1" applyNumberFormat="1" applyFont="1" applyFill="1" applyBorder="1" applyAlignment="1">
      <alignment horizontal="center"/>
    </xf>
    <xf numFmtId="2" fontId="10" fillId="0" borderId="0" xfId="1" applyNumberFormat="1" applyFont="1"/>
    <xf numFmtId="0" fontId="67" fillId="19" borderId="61" xfId="0" applyFont="1" applyFill="1" applyBorder="1"/>
    <xf numFmtId="0" fontId="67" fillId="19" borderId="62" xfId="0" applyFont="1" applyFill="1" applyBorder="1"/>
    <xf numFmtId="0" fontId="69" fillId="3" borderId="0" xfId="0" applyFont="1" applyFill="1" applyAlignment="1">
      <alignment wrapText="1"/>
    </xf>
    <xf numFmtId="0" fontId="60" fillId="3" borderId="0" xfId="0" applyFont="1" applyFill="1" applyAlignment="1">
      <alignment wrapText="1"/>
    </xf>
    <xf numFmtId="0" fontId="72" fillId="3" borderId="0" xfId="0" applyFont="1" applyFill="1" applyAlignment="1">
      <alignment wrapText="1"/>
    </xf>
    <xf numFmtId="0" fontId="62" fillId="3" borderId="0" xfId="0" applyFont="1" applyFill="1" applyAlignment="1">
      <alignment wrapText="1"/>
    </xf>
    <xf numFmtId="0" fontId="73" fillId="3" borderId="0" xfId="0" applyFont="1" applyFill="1" applyAlignment="1">
      <alignment wrapText="1"/>
    </xf>
    <xf numFmtId="0" fontId="74" fillId="3" borderId="0" xfId="0" applyFont="1" applyFill="1" applyAlignment="1">
      <alignment wrapText="1"/>
    </xf>
    <xf numFmtId="0" fontId="75" fillId="3" borderId="0" xfId="0" applyFont="1" applyFill="1" applyAlignment="1">
      <alignment wrapText="1"/>
    </xf>
    <xf numFmtId="0" fontId="76" fillId="3" borderId="0" xfId="0" applyFont="1" applyFill="1" applyAlignment="1">
      <alignment wrapText="1"/>
    </xf>
    <xf numFmtId="169" fontId="34" fillId="3" borderId="0" xfId="1" applyNumberFormat="1" applyFont="1" applyFill="1" applyBorder="1" applyAlignment="1">
      <alignment horizontal="center"/>
    </xf>
    <xf numFmtId="169" fontId="34" fillId="3" borderId="0" xfId="0" applyNumberFormat="1" applyFont="1" applyFill="1" applyAlignment="1">
      <alignment horizontal="center"/>
    </xf>
    <xf numFmtId="2" fontId="10" fillId="3" borderId="0" xfId="1" applyNumberFormat="1" applyFont="1" applyFill="1"/>
    <xf numFmtId="0" fontId="10" fillId="3" borderId="0" xfId="0" applyFont="1" applyFill="1" applyAlignment="1">
      <alignment horizontal="left"/>
    </xf>
    <xf numFmtId="44" fontId="34" fillId="3" borderId="0" xfId="2" applyFont="1" applyFill="1" applyBorder="1" applyAlignment="1">
      <alignment horizontal="center"/>
    </xf>
    <xf numFmtId="0" fontId="10" fillId="3" borderId="0" xfId="0" applyFont="1" applyFill="1"/>
    <xf numFmtId="44" fontId="10" fillId="3" borderId="0" xfId="2" applyFont="1" applyFill="1" applyAlignment="1">
      <alignment horizontal="left"/>
    </xf>
    <xf numFmtId="44" fontId="14" fillId="6" borderId="26" xfId="2" applyFont="1" applyFill="1" applyBorder="1" applyAlignment="1">
      <alignment wrapText="1"/>
    </xf>
    <xf numFmtId="2" fontId="34" fillId="0" borderId="56" xfId="1" applyNumberFormat="1" applyFont="1" applyFill="1" applyBorder="1" applyAlignment="1">
      <alignment horizontal="center"/>
    </xf>
    <xf numFmtId="2" fontId="34" fillId="0" borderId="20" xfId="1" applyNumberFormat="1" applyFont="1" applyFill="1" applyBorder="1" applyAlignment="1">
      <alignment horizontal="center"/>
    </xf>
    <xf numFmtId="2" fontId="10" fillId="0" borderId="56" xfId="1" applyNumberFormat="1" applyFont="1" applyFill="1" applyBorder="1" applyAlignment="1">
      <alignment horizontal="center"/>
    </xf>
    <xf numFmtId="2" fontId="10" fillId="0" borderId="20" xfId="1" applyNumberFormat="1" applyFont="1" applyFill="1" applyBorder="1" applyAlignment="1">
      <alignment horizontal="center"/>
    </xf>
    <xf numFmtId="2" fontId="34" fillId="2" borderId="20" xfId="1" applyNumberFormat="1" applyFont="1" applyFill="1" applyBorder="1" applyAlignment="1">
      <alignment horizontal="center"/>
    </xf>
    <xf numFmtId="2" fontId="34" fillId="2" borderId="7" xfId="1" applyNumberFormat="1" applyFont="1" applyFill="1" applyBorder="1" applyAlignment="1">
      <alignment horizontal="center"/>
    </xf>
    <xf numFmtId="2" fontId="34" fillId="2" borderId="9" xfId="1" applyNumberFormat="1" applyFont="1" applyFill="1" applyBorder="1" applyAlignment="1">
      <alignment horizontal="center"/>
    </xf>
    <xf numFmtId="0" fontId="14" fillId="4" borderId="17" xfId="0" applyFont="1" applyFill="1" applyBorder="1" applyAlignment="1">
      <alignment horizontal="center" wrapText="1"/>
    </xf>
    <xf numFmtId="0" fontId="14" fillId="4" borderId="19" xfId="0" applyFont="1" applyFill="1" applyBorder="1" applyAlignment="1">
      <alignment horizontal="center" wrapText="1"/>
    </xf>
    <xf numFmtId="0" fontId="10" fillId="22" borderId="17" xfId="0" applyFont="1" applyFill="1" applyBorder="1" applyAlignment="1">
      <alignment horizontal="center" wrapText="1"/>
    </xf>
    <xf numFmtId="0" fontId="10" fillId="22" borderId="19" xfId="0" applyFont="1" applyFill="1" applyBorder="1" applyAlignment="1">
      <alignment horizontal="center" wrapText="1"/>
    </xf>
    <xf numFmtId="2" fontId="34" fillId="6" borderId="5" xfId="1" applyNumberFormat="1" applyFont="1" applyFill="1" applyBorder="1" applyAlignment="1">
      <alignment horizontal="center"/>
    </xf>
    <xf numFmtId="2" fontId="34" fillId="6" borderId="6" xfId="1" applyNumberFormat="1" applyFont="1" applyFill="1" applyBorder="1" applyAlignment="1">
      <alignment horizontal="center"/>
    </xf>
    <xf numFmtId="2" fontId="10" fillId="6" borderId="5" xfId="1" applyNumberFormat="1" applyFont="1" applyFill="1" applyBorder="1" applyAlignment="1">
      <alignment horizontal="center"/>
    </xf>
    <xf numFmtId="0" fontId="41" fillId="3" borderId="25" xfId="0" applyFont="1" applyFill="1" applyBorder="1" applyAlignment="1">
      <alignment wrapText="1"/>
    </xf>
    <xf numFmtId="0" fontId="78" fillId="3" borderId="26" xfId="0" applyFont="1" applyFill="1" applyBorder="1" applyAlignment="1">
      <alignment wrapText="1"/>
    </xf>
    <xf numFmtId="0" fontId="78" fillId="3" borderId="13" xfId="0" applyFont="1" applyFill="1" applyBorder="1" applyAlignment="1">
      <alignment wrapText="1"/>
    </xf>
    <xf numFmtId="2" fontId="0" fillId="0" borderId="4" xfId="1" applyNumberFormat="1" applyFont="1" applyBorder="1"/>
    <xf numFmtId="2" fontId="0" fillId="0" borderId="6" xfId="1" applyNumberFormat="1" applyFont="1" applyBorder="1"/>
    <xf numFmtId="2" fontId="0" fillId="0" borderId="14" xfId="1" applyNumberFormat="1" applyFont="1" applyBorder="1"/>
    <xf numFmtId="2" fontId="0" fillId="0" borderId="9" xfId="1" applyNumberFormat="1" applyFont="1" applyBorder="1"/>
    <xf numFmtId="2" fontId="34" fillId="2" borderId="32" xfId="1" applyNumberFormat="1" applyFont="1" applyFill="1" applyBorder="1" applyAlignment="1">
      <alignment horizontal="center"/>
    </xf>
    <xf numFmtId="2" fontId="34" fillId="0" borderId="6" xfId="1" applyNumberFormat="1" applyFont="1" applyBorder="1" applyAlignment="1">
      <alignment horizontal="center"/>
    </xf>
    <xf numFmtId="2" fontId="34" fillId="2" borderId="6" xfId="0" applyNumberFormat="1" applyFont="1" applyFill="1" applyBorder="1" applyAlignment="1">
      <alignment horizontal="center"/>
    </xf>
    <xf numFmtId="2" fontId="34" fillId="7" borderId="5" xfId="1" applyNumberFormat="1" applyFont="1" applyFill="1" applyBorder="1" applyAlignment="1">
      <alignment horizontal="center"/>
    </xf>
    <xf numFmtId="2" fontId="34" fillId="7" borderId="6" xfId="1" applyNumberFormat="1" applyFont="1" applyFill="1" applyBorder="1" applyAlignment="1">
      <alignment horizontal="center"/>
    </xf>
    <xf numFmtId="2" fontId="34" fillId="7" borderId="32" xfId="1" applyNumberFormat="1" applyFont="1" applyFill="1" applyBorder="1" applyAlignment="1">
      <alignment horizontal="center"/>
    </xf>
    <xf numFmtId="166" fontId="34" fillId="0" borderId="53" xfId="1" applyNumberFormat="1" applyFont="1" applyFill="1" applyBorder="1" applyAlignment="1">
      <alignment horizontal="center"/>
    </xf>
    <xf numFmtId="166" fontId="10" fillId="0" borderId="63" xfId="0" applyNumberFormat="1" applyFont="1" applyBorder="1" applyAlignment="1">
      <alignment horizontal="center"/>
    </xf>
    <xf numFmtId="2" fontId="34" fillId="7" borderId="2" xfId="1" applyNumberFormat="1" applyFont="1" applyFill="1" applyBorder="1" applyAlignment="1">
      <alignment horizontal="center"/>
    </xf>
    <xf numFmtId="2" fontId="34" fillId="7" borderId="4" xfId="1" applyNumberFormat="1" applyFont="1" applyFill="1" applyBorder="1" applyAlignment="1">
      <alignment horizontal="center"/>
    </xf>
    <xf numFmtId="0" fontId="0" fillId="0" borderId="24" xfId="0" applyBorder="1"/>
    <xf numFmtId="166" fontId="34" fillId="0" borderId="15" xfId="1" applyNumberFormat="1" applyFont="1" applyFill="1" applyBorder="1" applyAlignment="1">
      <alignment horizontal="center"/>
    </xf>
    <xf numFmtId="166" fontId="10" fillId="0" borderId="64" xfId="0" applyNumberFormat="1" applyFont="1" applyBorder="1" applyAlignment="1">
      <alignment horizontal="center"/>
    </xf>
    <xf numFmtId="0" fontId="0" fillId="0" borderId="40" xfId="0" applyBorder="1"/>
    <xf numFmtId="2" fontId="34" fillId="2" borderId="56" xfId="1" applyNumberFormat="1" applyFont="1" applyFill="1" applyBorder="1" applyAlignment="1">
      <alignment horizontal="center"/>
    </xf>
    <xf numFmtId="2" fontId="34" fillId="0" borderId="42" xfId="1" applyNumberFormat="1" applyFont="1" applyFill="1" applyBorder="1" applyAlignment="1">
      <alignment horizontal="center"/>
    </xf>
    <xf numFmtId="2" fontId="34" fillId="9" borderId="32" xfId="1" applyNumberFormat="1" applyFont="1" applyFill="1" applyBorder="1" applyAlignment="1">
      <alignment horizontal="center"/>
    </xf>
    <xf numFmtId="166" fontId="34" fillId="0" borderId="49" xfId="1" applyNumberFormat="1" applyFont="1" applyFill="1" applyBorder="1" applyAlignment="1">
      <alignment horizontal="center"/>
    </xf>
    <xf numFmtId="166" fontId="10" fillId="0" borderId="62" xfId="0" applyNumberFormat="1" applyFont="1" applyBorder="1" applyAlignment="1">
      <alignment horizontal="center"/>
    </xf>
    <xf numFmtId="2" fontId="34" fillId="6" borderId="2" xfId="1" applyNumberFormat="1" applyFont="1" applyFill="1" applyBorder="1" applyAlignment="1">
      <alignment horizontal="center"/>
    </xf>
    <xf numFmtId="2" fontId="34" fillId="6" borderId="4" xfId="1" applyNumberFormat="1" applyFont="1" applyFill="1" applyBorder="1" applyAlignment="1">
      <alignment horizontal="center"/>
    </xf>
    <xf numFmtId="166" fontId="34" fillId="0" borderId="65" xfId="1" applyNumberFormat="1" applyFont="1" applyFill="1" applyBorder="1" applyAlignment="1">
      <alignment horizontal="center"/>
    </xf>
    <xf numFmtId="2" fontId="34" fillId="0" borderId="48" xfId="1" applyNumberFormat="1" applyFont="1" applyFill="1" applyBorder="1" applyAlignment="1">
      <alignment horizontal="center"/>
    </xf>
    <xf numFmtId="2" fontId="34" fillId="9" borderId="20" xfId="1" applyNumberFormat="1" applyFont="1" applyFill="1" applyBorder="1" applyAlignment="1">
      <alignment horizontal="center"/>
    </xf>
    <xf numFmtId="166" fontId="34" fillId="0" borderId="66" xfId="1" applyNumberFormat="1" applyFont="1" applyFill="1" applyBorder="1" applyAlignment="1">
      <alignment horizontal="center"/>
    </xf>
    <xf numFmtId="166" fontId="10" fillId="0" borderId="39" xfId="0" applyNumberFormat="1" applyFont="1" applyBorder="1" applyAlignment="1">
      <alignment horizontal="center"/>
    </xf>
    <xf numFmtId="0" fontId="50" fillId="5" borderId="59" xfId="0" applyFont="1" applyFill="1" applyBorder="1" applyAlignment="1">
      <alignment wrapText="1"/>
    </xf>
    <xf numFmtId="2" fontId="34" fillId="9" borderId="5" xfId="1" applyNumberFormat="1" applyFont="1" applyFill="1" applyBorder="1" applyAlignment="1">
      <alignment horizontal="center"/>
    </xf>
    <xf numFmtId="2" fontId="34" fillId="9" borderId="6" xfId="1" applyNumberFormat="1" applyFont="1" applyFill="1" applyBorder="1" applyAlignment="1">
      <alignment horizontal="center"/>
    </xf>
    <xf numFmtId="0" fontId="0" fillId="0" borderId="6" xfId="0" applyBorder="1"/>
    <xf numFmtId="166" fontId="10" fillId="0" borderId="7" xfId="0" applyNumberFormat="1" applyFont="1" applyBorder="1" applyAlignment="1">
      <alignment horizontal="center"/>
    </xf>
    <xf numFmtId="0" fontId="0" fillId="0" borderId="9" xfId="0" applyBorder="1"/>
    <xf numFmtId="2" fontId="34" fillId="23" borderId="2" xfId="1" applyNumberFormat="1" applyFont="1" applyFill="1" applyBorder="1" applyAlignment="1">
      <alignment horizontal="center"/>
    </xf>
    <xf numFmtId="2" fontId="34" fillId="23" borderId="4" xfId="1" applyNumberFormat="1" applyFont="1" applyFill="1" applyBorder="1" applyAlignment="1">
      <alignment horizontal="center"/>
    </xf>
    <xf numFmtId="2" fontId="34" fillId="23" borderId="5" xfId="1" applyNumberFormat="1" applyFont="1" applyFill="1" applyBorder="1" applyAlignment="1">
      <alignment horizontal="center"/>
    </xf>
    <xf numFmtId="2" fontId="34" fillId="23" borderId="6" xfId="1" applyNumberFormat="1" applyFont="1" applyFill="1" applyBorder="1" applyAlignment="1">
      <alignment horizontal="center"/>
    </xf>
    <xf numFmtId="0" fontId="50" fillId="5" borderId="37" xfId="0" applyFont="1" applyFill="1" applyBorder="1" applyAlignment="1">
      <alignment wrapText="1"/>
    </xf>
    <xf numFmtId="44" fontId="14" fillId="6" borderId="12" xfId="2" applyFont="1" applyFill="1" applyBorder="1" applyAlignment="1">
      <alignment wrapText="1"/>
    </xf>
    <xf numFmtId="0" fontId="7" fillId="19" borderId="1" xfId="0" applyFont="1" applyFill="1" applyBorder="1"/>
    <xf numFmtId="0" fontId="3" fillId="19" borderId="1" xfId="0" applyFont="1" applyFill="1" applyBorder="1" applyAlignment="1">
      <alignment horizontal="center"/>
    </xf>
    <xf numFmtId="2" fontId="34" fillId="0" borderId="32" xfId="1" applyNumberFormat="1" applyFont="1" applyBorder="1" applyAlignment="1">
      <alignment horizontal="center"/>
    </xf>
    <xf numFmtId="2" fontId="34" fillId="0" borderId="29" xfId="1" applyNumberFormat="1" applyFont="1" applyFill="1" applyBorder="1" applyAlignment="1">
      <alignment horizontal="center"/>
    </xf>
    <xf numFmtId="0" fontId="50" fillId="6" borderId="21" xfId="0" applyFont="1" applyFill="1" applyBorder="1"/>
    <xf numFmtId="2" fontId="34" fillId="7" borderId="24" xfId="1" applyNumberFormat="1" applyFont="1" applyFill="1" applyBorder="1" applyAlignment="1">
      <alignment horizontal="center"/>
    </xf>
    <xf numFmtId="0" fontId="48" fillId="18" borderId="21" xfId="0" applyFont="1" applyFill="1" applyBorder="1"/>
    <xf numFmtId="0" fontId="48" fillId="18" borderId="29" xfId="0" applyFont="1" applyFill="1" applyBorder="1"/>
    <xf numFmtId="0" fontId="48" fillId="18" borderId="32" xfId="0" applyFont="1" applyFill="1" applyBorder="1"/>
    <xf numFmtId="2" fontId="34" fillId="2" borderId="43" xfId="1" applyNumberFormat="1" applyFont="1" applyFill="1" applyBorder="1" applyAlignment="1">
      <alignment horizontal="center"/>
    </xf>
    <xf numFmtId="2" fontId="34" fillId="2" borderId="24" xfId="1" applyNumberFormat="1" applyFont="1" applyFill="1" applyBorder="1" applyAlignment="1">
      <alignment horizontal="center"/>
    </xf>
    <xf numFmtId="0" fontId="48" fillId="19" borderId="32" xfId="0" applyFont="1" applyFill="1" applyBorder="1"/>
    <xf numFmtId="0" fontId="41" fillId="5" borderId="25" xfId="0" applyFont="1" applyFill="1" applyBorder="1" applyAlignment="1">
      <alignment wrapText="1"/>
    </xf>
    <xf numFmtId="0" fontId="41" fillId="5" borderId="26" xfId="0" applyFont="1" applyFill="1" applyBorder="1" applyAlignment="1">
      <alignment wrapText="1"/>
    </xf>
    <xf numFmtId="0" fontId="41" fillId="5" borderId="13" xfId="0" applyFont="1" applyFill="1" applyBorder="1" applyAlignment="1">
      <alignment wrapText="1"/>
    </xf>
    <xf numFmtId="0" fontId="93" fillId="5" borderId="0" xfId="0" applyFont="1" applyFill="1" applyAlignment="1">
      <alignment horizontal="center"/>
    </xf>
    <xf numFmtId="0" fontId="94" fillId="0" borderId="0" xfId="0" applyFont="1" applyAlignment="1">
      <alignment horizontal="center"/>
    </xf>
    <xf numFmtId="0" fontId="78" fillId="0" borderId="26" xfId="0" applyFont="1" applyBorder="1" applyAlignment="1">
      <alignment wrapText="1"/>
    </xf>
    <xf numFmtId="0" fontId="78" fillId="0" borderId="13" xfId="0" applyFont="1" applyBorder="1" applyAlignment="1">
      <alignment wrapText="1"/>
    </xf>
    <xf numFmtId="0" fontId="82" fillId="3" borderId="38" xfId="0" applyFont="1" applyFill="1" applyBorder="1" applyAlignment="1">
      <alignment horizontal="left" vertical="center"/>
    </xf>
    <xf numFmtId="0" fontId="40" fillId="0" borderId="0" xfId="0" applyFont="1" applyAlignment="1">
      <alignment horizontal="left" vertical="center"/>
    </xf>
    <xf numFmtId="0" fontId="40" fillId="0" borderId="24" xfId="0" applyFont="1" applyBorder="1" applyAlignment="1">
      <alignment horizontal="left" vertical="center"/>
    </xf>
    <xf numFmtId="0" fontId="82" fillId="3" borderId="39" xfId="0" applyFont="1" applyFill="1" applyBorder="1" applyAlignment="1">
      <alignment horizontal="left" vertical="center"/>
    </xf>
    <xf numFmtId="0" fontId="40" fillId="0" borderId="35" xfId="0" applyFont="1" applyBorder="1" applyAlignment="1">
      <alignment horizontal="left" vertical="center"/>
    </xf>
    <xf numFmtId="0" fontId="40" fillId="0" borderId="40" xfId="0" applyFont="1" applyBorder="1" applyAlignment="1">
      <alignment horizontal="left" vertical="center"/>
    </xf>
    <xf numFmtId="0" fontId="89" fillId="3" borderId="27" xfId="0" applyFont="1" applyFill="1" applyBorder="1" applyAlignment="1">
      <alignment horizontal="left" vertical="center"/>
    </xf>
    <xf numFmtId="0" fontId="20" fillId="0" borderId="27" xfId="0" applyFont="1" applyBorder="1" applyAlignment="1">
      <alignment horizontal="left" vertical="center"/>
    </xf>
    <xf numFmtId="0" fontId="82" fillId="3" borderId="1" xfId="0" applyFont="1" applyFill="1" applyBorder="1" applyAlignment="1">
      <alignment horizontal="left" vertical="center"/>
    </xf>
    <xf numFmtId="0" fontId="0" fillId="0" borderId="1" xfId="0" applyBorder="1" applyAlignment="1">
      <alignment horizontal="left" vertical="center"/>
    </xf>
    <xf numFmtId="0" fontId="91" fillId="5" borderId="0" xfId="0" applyFont="1" applyFill="1" applyAlignment="1">
      <alignment horizontal="center"/>
    </xf>
    <xf numFmtId="0" fontId="0" fillId="0" borderId="0" xfId="0" applyAlignment="1">
      <alignment horizontal="center"/>
    </xf>
    <xf numFmtId="0" fontId="89" fillId="3" borderId="1" xfId="0" applyFont="1" applyFill="1" applyBorder="1" applyAlignment="1">
      <alignment horizontal="left" vertical="center"/>
    </xf>
    <xf numFmtId="0" fontId="20" fillId="0" borderId="1" xfId="0" applyFont="1" applyBorder="1" applyAlignment="1">
      <alignment horizontal="left" vertical="center"/>
    </xf>
    <xf numFmtId="0" fontId="83" fillId="3" borderId="1" xfId="0" applyFont="1" applyFill="1" applyBorder="1" applyAlignment="1">
      <alignment horizontal="center" vertical="center"/>
    </xf>
    <xf numFmtId="0" fontId="84" fillId="3" borderId="1" xfId="0" applyFont="1" applyFill="1" applyBorder="1" applyAlignment="1">
      <alignment horizontal="center" vertical="center"/>
    </xf>
    <xf numFmtId="0" fontId="90" fillId="5" borderId="35" xfId="0" applyFont="1" applyFill="1" applyBorder="1" applyAlignment="1">
      <alignment horizontal="center"/>
    </xf>
    <xf numFmtId="0" fontId="85" fillId="5" borderId="35" xfId="0" applyFont="1" applyFill="1" applyBorder="1" applyAlignment="1">
      <alignment horizontal="center"/>
    </xf>
    <xf numFmtId="0" fontId="71" fillId="5" borderId="25" xfId="0" applyFont="1" applyFill="1" applyBorder="1" applyAlignment="1">
      <alignment wrapText="1"/>
    </xf>
    <xf numFmtId="0" fontId="72" fillId="5" borderId="26" xfId="0" applyFont="1" applyFill="1" applyBorder="1" applyAlignment="1">
      <alignment wrapText="1"/>
    </xf>
    <xf numFmtId="0" fontId="72" fillId="5" borderId="13" xfId="0" applyFont="1" applyFill="1" applyBorder="1" applyAlignment="1">
      <alignment wrapText="1"/>
    </xf>
    <xf numFmtId="0" fontId="50" fillId="5" borderId="25" xfId="0" applyFont="1" applyFill="1" applyBorder="1" applyAlignment="1">
      <alignment wrapText="1"/>
    </xf>
    <xf numFmtId="0" fontId="76" fillId="5" borderId="26" xfId="0" applyFont="1" applyFill="1" applyBorder="1" applyAlignment="1">
      <alignment wrapText="1"/>
    </xf>
    <xf numFmtId="0" fontId="76" fillId="5" borderId="13" xfId="0" applyFont="1" applyFill="1" applyBorder="1" applyAlignment="1">
      <alignment wrapText="1"/>
    </xf>
    <xf numFmtId="44" fontId="10" fillId="2" borderId="0" xfId="2" applyFont="1" applyFill="1" applyBorder="1" applyAlignment="1">
      <alignment horizontal="left"/>
    </xf>
    <xf numFmtId="0" fontId="10" fillId="2" borderId="0" xfId="0" applyFont="1" applyFill="1" applyAlignment="1">
      <alignment horizontal="left"/>
    </xf>
    <xf numFmtId="0" fontId="10" fillId="0" borderId="0" xfId="0" applyFont="1" applyAlignment="1">
      <alignment horizontal="left"/>
    </xf>
    <xf numFmtId="0" fontId="10" fillId="0" borderId="24" xfId="0" applyFont="1" applyBorder="1" applyAlignment="1">
      <alignment horizontal="left"/>
    </xf>
    <xf numFmtId="0" fontId="14" fillId="3" borderId="1" xfId="0" applyFont="1" applyFill="1" applyBorder="1" applyAlignment="1">
      <alignment horizontal="left" vertical="center"/>
    </xf>
    <xf numFmtId="0" fontId="40" fillId="0" borderId="1" xfId="0" applyFont="1" applyBorder="1" applyAlignment="1">
      <alignment horizontal="left" vertical="center"/>
    </xf>
    <xf numFmtId="0" fontId="82" fillId="3" borderId="16" xfId="0" applyFont="1" applyFill="1" applyBorder="1" applyAlignment="1">
      <alignment horizontal="left" vertical="center"/>
    </xf>
    <xf numFmtId="0" fontId="40" fillId="0" borderId="16" xfId="0" applyFont="1" applyBorder="1" applyAlignment="1">
      <alignment horizontal="left" vertical="center"/>
    </xf>
    <xf numFmtId="0" fontId="82" fillId="3" borderId="36" xfId="0" applyFont="1" applyFill="1" applyBorder="1" applyAlignment="1">
      <alignment horizontal="left" vertical="center"/>
    </xf>
    <xf numFmtId="0" fontId="40" fillId="0" borderId="46" xfId="0" applyFont="1" applyBorder="1" applyAlignment="1">
      <alignment horizontal="left" vertical="center"/>
    </xf>
    <xf numFmtId="0" fontId="40" fillId="0" borderId="37" xfId="0" applyFont="1" applyBorder="1" applyAlignment="1">
      <alignment horizontal="left" vertical="center"/>
    </xf>
    <xf numFmtId="0" fontId="86" fillId="3" borderId="51" xfId="0" applyFont="1" applyFill="1" applyBorder="1" applyAlignment="1">
      <alignment horizontal="center"/>
    </xf>
    <xf numFmtId="0" fontId="87" fillId="3" borderId="51" xfId="0" applyFont="1" applyFill="1" applyBorder="1" applyAlignment="1">
      <alignment horizontal="center"/>
    </xf>
    <xf numFmtId="0" fontId="79" fillId="3" borderId="35" xfId="0" applyFont="1" applyFill="1" applyBorder="1" applyAlignment="1">
      <alignment horizontal="left"/>
    </xf>
    <xf numFmtId="0" fontId="80" fillId="0" borderId="35" xfId="0" applyFont="1" applyBorder="1" applyAlignment="1">
      <alignment horizontal="left"/>
    </xf>
    <xf numFmtId="0" fontId="17" fillId="3" borderId="25" xfId="0" applyFont="1" applyFill="1" applyBorder="1" applyAlignment="1">
      <alignment wrapText="1"/>
    </xf>
    <xf numFmtId="0" fontId="11" fillId="0" borderId="13" xfId="0" applyFont="1" applyBorder="1" applyAlignment="1">
      <alignment wrapText="1"/>
    </xf>
    <xf numFmtId="0" fontId="79" fillId="3" borderId="0" xfId="0" applyFont="1" applyFill="1" applyAlignment="1">
      <alignment horizontal="left"/>
    </xf>
    <xf numFmtId="0" fontId="80" fillId="0" borderId="0" xfId="0" applyFont="1" applyAlignment="1">
      <alignment horizontal="left"/>
    </xf>
    <xf numFmtId="0" fontId="67" fillId="5" borderId="25" xfId="0" applyFont="1" applyFill="1" applyBorder="1" applyAlignment="1">
      <alignment wrapText="1"/>
    </xf>
    <xf numFmtId="0" fontId="75" fillId="5" borderId="26" xfId="0" applyFont="1" applyFill="1" applyBorder="1" applyAlignment="1">
      <alignment wrapText="1"/>
    </xf>
    <xf numFmtId="0" fontId="75" fillId="5" borderId="13" xfId="0" applyFont="1" applyFill="1" applyBorder="1" applyAlignment="1">
      <alignment wrapText="1"/>
    </xf>
    <xf numFmtId="0" fontId="48" fillId="5" borderId="25" xfId="0" applyFont="1" applyFill="1" applyBorder="1" applyAlignment="1">
      <alignment wrapText="1"/>
    </xf>
    <xf numFmtId="0" fontId="62" fillId="5" borderId="26" xfId="0" applyFont="1" applyFill="1" applyBorder="1" applyAlignment="1">
      <alignment wrapText="1"/>
    </xf>
    <xf numFmtId="0" fontId="62" fillId="5" borderId="13" xfId="0" applyFont="1" applyFill="1" applyBorder="1" applyAlignment="1">
      <alignment wrapText="1"/>
    </xf>
    <xf numFmtId="0" fontId="73" fillId="5" borderId="26" xfId="0" applyFont="1" applyFill="1" applyBorder="1" applyAlignment="1">
      <alignment wrapText="1"/>
    </xf>
    <xf numFmtId="0" fontId="73" fillId="5" borderId="13" xfId="0" applyFont="1" applyFill="1" applyBorder="1" applyAlignment="1">
      <alignment wrapText="1"/>
    </xf>
    <xf numFmtId="0" fontId="70" fillId="5" borderId="25" xfId="0" applyFont="1" applyFill="1" applyBorder="1" applyAlignment="1">
      <alignment wrapText="1"/>
    </xf>
    <xf numFmtId="0" fontId="60" fillId="5" borderId="26" xfId="0" applyFont="1" applyFill="1" applyBorder="1" applyAlignment="1">
      <alignment wrapText="1"/>
    </xf>
    <xf numFmtId="0" fontId="60" fillId="5" borderId="13" xfId="0" applyFont="1" applyFill="1" applyBorder="1" applyAlignment="1">
      <alignment wrapText="1"/>
    </xf>
    <xf numFmtId="0" fontId="44" fillId="3" borderId="0" xfId="0" applyFont="1" applyFill="1"/>
    <xf numFmtId="0" fontId="68" fillId="5" borderId="25" xfId="0" applyFont="1" applyFill="1" applyBorder="1" applyAlignment="1">
      <alignment wrapText="1"/>
    </xf>
    <xf numFmtId="0" fontId="69" fillId="5" borderId="26" xfId="0" applyFont="1" applyFill="1" applyBorder="1" applyAlignment="1">
      <alignment wrapText="1"/>
    </xf>
    <xf numFmtId="0" fontId="69" fillId="5" borderId="13" xfId="0" applyFont="1" applyFill="1" applyBorder="1" applyAlignment="1">
      <alignment wrapText="1"/>
    </xf>
    <xf numFmtId="0" fontId="43" fillId="6" borderId="0" xfId="0" applyFont="1" applyFill="1"/>
    <xf numFmtId="0" fontId="41" fillId="5" borderId="35" xfId="0" applyFont="1" applyFill="1" applyBorder="1" applyAlignment="1">
      <alignment horizontal="center"/>
    </xf>
    <xf numFmtId="0" fontId="42" fillId="5" borderId="35" xfId="0" applyFont="1" applyFill="1" applyBorder="1"/>
    <xf numFmtId="0" fontId="30" fillId="0" borderId="0" xfId="0" applyFont="1" applyAlignment="1">
      <alignment wrapText="1"/>
    </xf>
    <xf numFmtId="0" fontId="31" fillId="0" borderId="0" xfId="0" applyFont="1" applyAlignment="1">
      <alignment wrapText="1"/>
    </xf>
    <xf numFmtId="0" fontId="11" fillId="0" borderId="0" xfId="0" applyFont="1" applyAlignment="1">
      <alignment wrapText="1"/>
    </xf>
    <xf numFmtId="0" fontId="11" fillId="3" borderId="38" xfId="0" applyFont="1" applyFill="1" applyBorder="1" applyAlignment="1">
      <alignment wrapText="1"/>
    </xf>
    <xf numFmtId="0" fontId="0" fillId="0" borderId="0" xfId="0" applyAlignment="1">
      <alignment wrapText="1"/>
    </xf>
    <xf numFmtId="0" fontId="0" fillId="0" borderId="24" xfId="0" applyBorder="1" applyAlignment="1">
      <alignment wrapText="1"/>
    </xf>
    <xf numFmtId="0" fontId="0" fillId="0" borderId="38" xfId="0" applyBorder="1" applyAlignment="1">
      <alignment wrapText="1"/>
    </xf>
    <xf numFmtId="0" fontId="11" fillId="3" borderId="38" xfId="0" applyFont="1" applyFill="1" applyBorder="1"/>
    <xf numFmtId="0" fontId="11" fillId="3" borderId="0" xfId="0" applyFont="1" applyFill="1"/>
    <xf numFmtId="0" fontId="11" fillId="3" borderId="24" xfId="0" applyFont="1" applyFill="1" applyBorder="1"/>
    <xf numFmtId="0" fontId="11" fillId="3" borderId="0" xfId="0" applyFont="1" applyFill="1" applyAlignment="1">
      <alignment wrapText="1"/>
    </xf>
    <xf numFmtId="0" fontId="11" fillId="3" borderId="24" xfId="0" applyFont="1" applyFill="1" applyBorder="1" applyAlignment="1">
      <alignment wrapText="1"/>
    </xf>
    <xf numFmtId="0" fontId="29" fillId="3" borderId="46" xfId="0" applyFont="1" applyFill="1" applyBorder="1" applyAlignment="1">
      <alignment horizontal="center" wrapText="1"/>
    </xf>
    <xf numFmtId="0" fontId="29" fillId="0" borderId="46" xfId="0" applyFont="1" applyBorder="1" applyAlignment="1">
      <alignment horizontal="center" wrapText="1"/>
    </xf>
    <xf numFmtId="0" fontId="26" fillId="5" borderId="0" xfId="0" applyFont="1" applyFill="1" applyAlignment="1">
      <alignment horizontal="center"/>
    </xf>
    <xf numFmtId="0" fontId="27" fillId="0" borderId="0" xfId="0" applyFont="1" applyAlignment="1">
      <alignment horizontal="center"/>
    </xf>
    <xf numFmtId="0" fontId="32" fillId="5" borderId="0" xfId="0" applyFont="1" applyFill="1" applyAlignment="1">
      <alignment horizontal="center"/>
    </xf>
    <xf numFmtId="0" fontId="33" fillId="0" borderId="0" xfId="0" applyFont="1" applyAlignment="1">
      <alignment horizontal="center"/>
    </xf>
    <xf numFmtId="0" fontId="28" fillId="3" borderId="25" xfId="0" applyFont="1" applyFill="1" applyBorder="1" applyAlignment="1">
      <alignment horizontal="center" wrapText="1"/>
    </xf>
    <xf numFmtId="0" fontId="28" fillId="0" borderId="26" xfId="0" applyFont="1" applyBorder="1" applyAlignment="1">
      <alignment horizontal="center" wrapText="1"/>
    </xf>
    <xf numFmtId="0" fontId="28" fillId="0" borderId="13" xfId="0" applyFont="1" applyBorder="1" applyAlignment="1">
      <alignment horizontal="center" wrapText="1"/>
    </xf>
    <xf numFmtId="0" fontId="0" fillId="3" borderId="38" xfId="0" applyFill="1" applyBorder="1" applyAlignment="1">
      <alignment wrapText="1"/>
    </xf>
    <xf numFmtId="0" fontId="0" fillId="3" borderId="0" xfId="0" applyFill="1" applyAlignment="1">
      <alignment wrapText="1"/>
    </xf>
    <xf numFmtId="0" fontId="0" fillId="3" borderId="24" xfId="0" applyFill="1" applyBorder="1" applyAlignment="1">
      <alignment wrapText="1"/>
    </xf>
    <xf numFmtId="165" fontId="7" fillId="6" borderId="20" xfId="0" applyNumberFormat="1" applyFont="1" applyFill="1" applyBorder="1" applyAlignment="1">
      <alignment horizontal="center"/>
    </xf>
    <xf numFmtId="0" fontId="0" fillId="0" borderId="21" xfId="0" applyBorder="1" applyAlignment="1">
      <alignment horizontal="center"/>
    </xf>
    <xf numFmtId="0" fontId="12" fillId="9" borderId="10" xfId="0" applyFont="1" applyFill="1" applyBorder="1" applyAlignment="1">
      <alignment horizontal="left"/>
    </xf>
    <xf numFmtId="0" fontId="0" fillId="9" borderId="44" xfId="0" applyFill="1" applyBorder="1" applyAlignment="1">
      <alignment horizontal="left"/>
    </xf>
    <xf numFmtId="0" fontId="0" fillId="9" borderId="45" xfId="0" applyFill="1" applyBorder="1" applyAlignment="1">
      <alignment horizontal="left"/>
    </xf>
    <xf numFmtId="165" fontId="21" fillId="9" borderId="20" xfId="0" applyNumberFormat="1" applyFont="1" applyFill="1" applyBorder="1" applyAlignment="1">
      <alignment horizontal="center"/>
    </xf>
    <xf numFmtId="0" fontId="22" fillId="9" borderId="21" xfId="0" applyFont="1" applyFill="1" applyBorder="1" applyAlignment="1">
      <alignment horizontal="center"/>
    </xf>
    <xf numFmtId="0" fontId="22" fillId="9" borderId="22" xfId="0" applyFont="1" applyFill="1" applyBorder="1" applyAlignment="1">
      <alignment horizontal="center"/>
    </xf>
    <xf numFmtId="165" fontId="7" fillId="9" borderId="20" xfId="0" applyNumberFormat="1" applyFont="1" applyFill="1" applyBorder="1" applyAlignment="1">
      <alignment horizontal="center"/>
    </xf>
    <xf numFmtId="0" fontId="0" fillId="9" borderId="21" xfId="0" applyFill="1" applyBorder="1" applyAlignment="1">
      <alignment horizontal="center"/>
    </xf>
    <xf numFmtId="0" fontId="17" fillId="9" borderId="35" xfId="0" applyFont="1" applyFill="1" applyBorder="1"/>
    <xf numFmtId="0" fontId="11" fillId="9" borderId="35" xfId="0" applyFont="1" applyFill="1" applyBorder="1"/>
    <xf numFmtId="0" fontId="12" fillId="6" borderId="10" xfId="0" applyFont="1" applyFill="1" applyBorder="1" applyAlignment="1">
      <alignment horizontal="left"/>
    </xf>
    <xf numFmtId="0" fontId="0" fillId="0" borderId="44" xfId="0" applyBorder="1" applyAlignment="1">
      <alignment horizontal="left"/>
    </xf>
    <xf numFmtId="0" fontId="0" fillId="0" borderId="45" xfId="0" applyBorder="1" applyAlignment="1">
      <alignment horizontal="left"/>
    </xf>
    <xf numFmtId="165" fontId="21" fillId="6" borderId="20" xfId="0" applyNumberFormat="1" applyFont="1" applyFill="1" applyBorder="1" applyAlignment="1">
      <alignment horizontal="center"/>
    </xf>
    <xf numFmtId="0" fontId="22" fillId="0" borderId="21" xfId="0" applyFont="1" applyBorder="1" applyAlignment="1">
      <alignment horizontal="center"/>
    </xf>
    <xf numFmtId="0" fontId="22" fillId="0" borderId="22" xfId="0" applyFont="1" applyBorder="1" applyAlignment="1">
      <alignment horizontal="center"/>
    </xf>
    <xf numFmtId="0" fontId="17" fillId="0" borderId="35" xfId="0" applyFont="1" applyBorder="1"/>
    <xf numFmtId="0" fontId="11" fillId="0" borderId="35" xfId="0" applyFont="1" applyBorder="1"/>
    <xf numFmtId="0" fontId="9" fillId="5" borderId="0" xfId="0" applyFont="1" applyFill="1" applyAlignment="1">
      <alignment wrapText="1"/>
    </xf>
    <xf numFmtId="0" fontId="35" fillId="13" borderId="38" xfId="0" applyFont="1" applyFill="1" applyBorder="1" applyAlignment="1">
      <alignment wrapText="1"/>
    </xf>
    <xf numFmtId="0" fontId="35" fillId="13" borderId="0" xfId="0" applyFont="1" applyFill="1" applyAlignment="1">
      <alignment wrapText="1"/>
    </xf>
    <xf numFmtId="0" fontId="35" fillId="13" borderId="24" xfId="0" applyFont="1" applyFill="1" applyBorder="1" applyAlignment="1">
      <alignment wrapText="1"/>
    </xf>
    <xf numFmtId="0" fontId="34" fillId="14" borderId="38" xfId="0" applyFont="1" applyFill="1" applyBorder="1" applyAlignment="1">
      <alignment wrapText="1"/>
    </xf>
    <xf numFmtId="0" fontId="34" fillId="14" borderId="0" xfId="0" applyFont="1" applyFill="1" applyAlignment="1">
      <alignment wrapText="1"/>
    </xf>
    <xf numFmtId="0" fontId="34" fillId="14" borderId="24" xfId="0" applyFont="1" applyFill="1" applyBorder="1" applyAlignment="1">
      <alignment wrapText="1"/>
    </xf>
    <xf numFmtId="0" fontId="35" fillId="6" borderId="38" xfId="0" applyFont="1" applyFill="1" applyBorder="1" applyAlignment="1">
      <alignment wrapText="1"/>
    </xf>
    <xf numFmtId="0" fontId="35" fillId="6" borderId="0" xfId="0" applyFont="1" applyFill="1" applyAlignment="1">
      <alignment wrapText="1"/>
    </xf>
    <xf numFmtId="0" fontId="35" fillId="6" borderId="24" xfId="0" applyFont="1" applyFill="1" applyBorder="1" applyAlignment="1">
      <alignment wrapText="1"/>
    </xf>
    <xf numFmtId="0" fontId="34" fillId="7" borderId="38" xfId="0" applyFont="1" applyFill="1" applyBorder="1" applyAlignment="1">
      <alignment wrapText="1"/>
    </xf>
    <xf numFmtId="0" fontId="34" fillId="7" borderId="0" xfId="0" applyFont="1" applyFill="1" applyAlignment="1">
      <alignment wrapText="1"/>
    </xf>
    <xf numFmtId="0" fontId="34" fillId="7" borderId="24" xfId="0" applyFont="1" applyFill="1" applyBorder="1" applyAlignment="1">
      <alignment wrapText="1"/>
    </xf>
    <xf numFmtId="0" fontId="35" fillId="11" borderId="38" xfId="0" applyFont="1" applyFill="1" applyBorder="1" applyAlignment="1">
      <alignment wrapText="1"/>
    </xf>
    <xf numFmtId="0" fontId="35" fillId="11" borderId="0" xfId="0" applyFont="1" applyFill="1" applyAlignment="1">
      <alignment wrapText="1"/>
    </xf>
    <xf numFmtId="0" fontId="35" fillId="11" borderId="24" xfId="0" applyFont="1" applyFill="1" applyBorder="1" applyAlignment="1">
      <alignment wrapText="1"/>
    </xf>
    <xf numFmtId="0" fontId="34" fillId="12" borderId="38" xfId="0" applyFont="1" applyFill="1" applyBorder="1" applyAlignment="1">
      <alignment wrapText="1"/>
    </xf>
    <xf numFmtId="0" fontId="34" fillId="12" borderId="0" xfId="0" applyFont="1" applyFill="1" applyAlignment="1">
      <alignment wrapText="1"/>
    </xf>
    <xf numFmtId="0" fontId="34" fillId="12" borderId="24" xfId="0" applyFont="1" applyFill="1" applyBorder="1" applyAlignment="1">
      <alignment wrapText="1"/>
    </xf>
    <xf numFmtId="0" fontId="34" fillId="6" borderId="38" xfId="0" applyFont="1" applyFill="1" applyBorder="1" applyAlignment="1">
      <alignment wrapText="1"/>
    </xf>
    <xf numFmtId="0" fontId="34" fillId="6" borderId="0" xfId="0" applyFont="1" applyFill="1" applyAlignment="1">
      <alignment wrapText="1"/>
    </xf>
    <xf numFmtId="0" fontId="34" fillId="6" borderId="24" xfId="0" applyFont="1" applyFill="1" applyBorder="1" applyAlignment="1">
      <alignment wrapText="1"/>
    </xf>
    <xf numFmtId="0" fontId="34" fillId="11" borderId="38" xfId="0" applyFont="1" applyFill="1" applyBorder="1" applyAlignment="1">
      <alignment wrapText="1"/>
    </xf>
    <xf numFmtId="0" fontId="34" fillId="11" borderId="0" xfId="0" applyFont="1" applyFill="1" applyAlignment="1">
      <alignment wrapText="1"/>
    </xf>
    <xf numFmtId="0" fontId="34" fillId="11" borderId="24" xfId="0" applyFont="1" applyFill="1" applyBorder="1" applyAlignment="1">
      <alignment wrapText="1"/>
    </xf>
    <xf numFmtId="0" fontId="35" fillId="7" borderId="38" xfId="0" applyFont="1" applyFill="1" applyBorder="1" applyAlignment="1">
      <alignment wrapText="1"/>
    </xf>
    <xf numFmtId="0" fontId="35" fillId="7" borderId="0" xfId="0" applyFont="1" applyFill="1" applyAlignment="1">
      <alignment wrapText="1"/>
    </xf>
    <xf numFmtId="0" fontId="35" fillId="7" borderId="24" xfId="0" applyFont="1" applyFill="1" applyBorder="1" applyAlignment="1">
      <alignment wrapText="1"/>
    </xf>
    <xf numFmtId="0" fontId="35" fillId="12" borderId="38" xfId="0" applyFont="1" applyFill="1" applyBorder="1" applyAlignment="1">
      <alignment wrapText="1"/>
    </xf>
    <xf numFmtId="0" fontId="35" fillId="12" borderId="0" xfId="0" applyFont="1" applyFill="1" applyAlignment="1">
      <alignment wrapText="1"/>
    </xf>
    <xf numFmtId="0" fontId="35" fillId="12" borderId="24" xfId="0" applyFont="1" applyFill="1" applyBorder="1" applyAlignment="1">
      <alignment wrapText="1"/>
    </xf>
    <xf numFmtId="0" fontId="26" fillId="5" borderId="0" xfId="0" applyFont="1" applyFill="1" applyAlignment="1">
      <alignment horizontal="center" wrapText="1"/>
    </xf>
    <xf numFmtId="0" fontId="27" fillId="0" borderId="0" xfId="0" applyFont="1" applyAlignment="1">
      <alignment horizontal="center" wrapText="1"/>
    </xf>
    <xf numFmtId="0" fontId="59" fillId="5" borderId="0" xfId="0" applyFont="1" applyFill="1" applyAlignment="1">
      <alignment horizontal="center"/>
    </xf>
    <xf numFmtId="0" fontId="60" fillId="0" borderId="0" xfId="0" applyFont="1" applyAlignment="1">
      <alignment horizontal="center"/>
    </xf>
    <xf numFmtId="0" fontId="61" fillId="5" borderId="0" xfId="0" applyFont="1" applyFill="1" applyAlignment="1">
      <alignment horizontal="center"/>
    </xf>
    <xf numFmtId="0" fontId="62" fillId="0" borderId="0" xfId="0" applyFont="1" applyAlignment="1">
      <alignment horizontal="center"/>
    </xf>
    <xf numFmtId="0" fontId="45" fillId="0" borderId="36" xfId="0" applyFont="1" applyBorder="1" applyAlignment="1">
      <alignment wrapText="1"/>
    </xf>
    <xf numFmtId="0" fontId="34" fillId="0" borderId="46" xfId="0" applyFont="1" applyBorder="1" applyAlignment="1">
      <alignment wrapText="1"/>
    </xf>
    <xf numFmtId="0" fontId="34" fillId="0" borderId="37" xfId="0" applyFont="1" applyBorder="1" applyAlignment="1">
      <alignment wrapText="1"/>
    </xf>
    <xf numFmtId="0" fontId="34" fillId="0" borderId="39" xfId="0" applyFont="1" applyBorder="1" applyAlignment="1">
      <alignment wrapText="1"/>
    </xf>
    <xf numFmtId="0" fontId="34" fillId="0" borderId="35" xfId="0" applyFont="1" applyBorder="1" applyAlignment="1">
      <alignment wrapText="1"/>
    </xf>
    <xf numFmtId="0" fontId="34" fillId="0" borderId="40" xfId="0" applyFont="1" applyBorder="1" applyAlignment="1">
      <alignment wrapText="1"/>
    </xf>
    <xf numFmtId="0" fontId="36" fillId="0" borderId="0" xfId="0" applyFont="1" applyAlignment="1">
      <alignment wrapText="1"/>
    </xf>
    <xf numFmtId="0" fontId="37" fillId="0" borderId="0" xfId="0" applyFont="1" applyAlignment="1">
      <alignment wrapText="1"/>
    </xf>
    <xf numFmtId="0" fontId="36" fillId="0" borderId="25" xfId="0" applyFont="1" applyBorder="1" applyAlignment="1">
      <alignment wrapText="1"/>
    </xf>
    <xf numFmtId="0" fontId="37" fillId="0" borderId="26" xfId="0" applyFont="1" applyBorder="1" applyAlignment="1">
      <alignment wrapText="1"/>
    </xf>
    <xf numFmtId="0" fontId="37" fillId="0" borderId="13" xfId="0" applyFont="1" applyBorder="1" applyAlignment="1">
      <alignment wrapText="1"/>
    </xf>
    <xf numFmtId="0" fontId="45" fillId="0" borderId="25" xfId="0" applyFont="1" applyBorder="1" applyAlignment="1">
      <alignment wrapText="1"/>
    </xf>
    <xf numFmtId="0" fontId="13" fillId="0" borderId="26" xfId="0" applyFont="1" applyBorder="1" applyAlignment="1">
      <alignment wrapText="1"/>
    </xf>
    <xf numFmtId="0" fontId="13" fillId="0" borderId="13" xfId="0" applyFont="1" applyBorder="1" applyAlignment="1">
      <alignment wrapText="1"/>
    </xf>
    <xf numFmtId="0" fontId="35" fillId="3" borderId="38" xfId="0" applyFont="1" applyFill="1" applyBorder="1" applyAlignment="1">
      <alignment wrapText="1"/>
    </xf>
    <xf numFmtId="0" fontId="35" fillId="0" borderId="0" xfId="0" applyFont="1" applyAlignment="1">
      <alignment wrapText="1"/>
    </xf>
    <xf numFmtId="0" fontId="35" fillId="0" borderId="24" xfId="0" applyFont="1" applyBorder="1" applyAlignment="1">
      <alignment wrapText="1"/>
    </xf>
    <xf numFmtId="0" fontId="34" fillId="3" borderId="38" xfId="0" applyFont="1" applyFill="1" applyBorder="1" applyAlignment="1">
      <alignment wrapText="1"/>
    </xf>
    <xf numFmtId="0" fontId="34" fillId="0" borderId="0" xfId="0" applyFont="1" applyAlignment="1">
      <alignment wrapText="1"/>
    </xf>
    <xf numFmtId="0" fontId="34" fillId="0" borderId="24" xfId="0" applyFont="1" applyBorder="1" applyAlignment="1">
      <alignment wrapText="1"/>
    </xf>
    <xf numFmtId="0" fontId="13" fillId="3" borderId="0" xfId="0" applyFont="1" applyFill="1" applyAlignment="1">
      <alignment wrapText="1"/>
    </xf>
    <xf numFmtId="0" fontId="0" fillId="3" borderId="0" xfId="0" applyFill="1"/>
    <xf numFmtId="0" fontId="66" fillId="3" borderId="0" xfId="0" applyFont="1" applyFill="1" applyAlignment="1">
      <alignment horizontal="center" wrapText="1"/>
    </xf>
    <xf numFmtId="0" fontId="66" fillId="0" borderId="0" xfId="0" applyFont="1" applyAlignment="1">
      <alignment horizontal="center" wrapText="1"/>
    </xf>
    <xf numFmtId="0" fontId="14" fillId="6" borderId="35" xfId="0" applyFont="1" applyFill="1" applyBorder="1" applyAlignment="1">
      <alignment horizontal="center"/>
    </xf>
    <xf numFmtId="0" fontId="65" fillId="6" borderId="35" xfId="0" applyFont="1" applyFill="1" applyBorder="1"/>
    <xf numFmtId="0" fontId="77" fillId="3" borderId="0" xfId="0" applyFont="1" applyFill="1" applyAlignment="1">
      <alignment horizontal="center" wrapText="1"/>
    </xf>
    <xf numFmtId="0" fontId="77" fillId="0" borderId="0" xfId="0" applyFont="1" applyAlignment="1">
      <alignment horizontal="center" wrapText="1"/>
    </xf>
    <xf numFmtId="0" fontId="0" fillId="0" borderId="0" xfId="0"/>
  </cellXfs>
  <cellStyles count="3">
    <cellStyle name="Currency" xfId="2" builtinId="4"/>
    <cellStyle name="Normal" xfId="0" builtinId="0"/>
    <cellStyle name="Per cent" xfId="1" builtinId="5"/>
  </cellStyles>
  <dxfs count="60">
    <dxf>
      <font>
        <b/>
        <i val="0"/>
        <strike val="0"/>
        <condense val="0"/>
        <extend val="0"/>
        <outline val="0"/>
        <shadow val="0"/>
        <u val="none"/>
        <vertAlign val="baseline"/>
        <sz val="11"/>
        <color rgb="FFFF0000"/>
        <name val="Calibri"/>
        <family val="2"/>
        <scheme val="minor"/>
      </font>
      <numFmt numFmtId="34" formatCode="_(&quot;$&quot;* #,##0.00_);_(&quot;$&quot;* \(#,##0.00\);_(&quot;$&quot;* &quot;-&quot;??_);_(@_)"/>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auto="1"/>
        </left>
        <right style="medium">
          <color indexed="64"/>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FF0000"/>
        <name val="Calibri"/>
        <family val="2"/>
        <scheme val="minor"/>
      </font>
      <numFmt numFmtId="169" formatCode="0.0"/>
      <fill>
        <patternFill patternType="solid">
          <fgColor indexed="64"/>
          <bgColor theme="7" tint="0.7999816888943144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color rgb="FFFF0000"/>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FF0000"/>
        <name val="Calibri"/>
        <family val="2"/>
        <scheme val="minor"/>
      </font>
      <numFmt numFmtId="169" formatCode="0.0"/>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color rgb="FFFF0000"/>
      </font>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FF0000"/>
        <name val="Calibri"/>
        <family val="2"/>
        <scheme val="minor"/>
      </font>
      <numFmt numFmtId="169" formatCode="0.0"/>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color rgb="FFFF0000"/>
      </font>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rgb="FFFF0000"/>
        <name val="Calibri"/>
        <family val="2"/>
        <scheme val="minor"/>
      </font>
      <numFmt numFmtId="34" formatCode="_(&quot;$&quot;* #,##0.00_);_(&quot;$&quot;* \(#,##0.00\);_(&quot;$&quot;* &quot;-&quot;??_);_(@_)"/>
      <fill>
        <patternFill patternType="solid">
          <fgColor indexed="64"/>
          <bgColor rgb="FFFFFF00"/>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style="medium">
          <color indexed="64"/>
        </left>
        <right style="thin">
          <color auto="1"/>
        </right>
        <top style="thin">
          <color auto="1"/>
        </top>
        <bottom style="thin">
          <color auto="1"/>
        </bottom>
        <vertical style="thin">
          <color auto="1"/>
        </vertical>
        <horizontal style="thin">
          <color auto="1"/>
        </horizontal>
      </border>
    </dxf>
    <dxf>
      <border outline="0">
        <left style="medium">
          <color indexed="64"/>
        </left>
        <right style="medium">
          <color auto="1"/>
        </right>
        <top style="medium">
          <color indexed="64"/>
        </top>
      </border>
    </dxf>
    <dxf>
      <border outline="0">
        <bottom style="medium">
          <color auto="1"/>
        </bottom>
      </border>
    </dxf>
    <dxf>
      <font>
        <b/>
        <i val="0"/>
        <strike val="0"/>
        <condense val="0"/>
        <extend val="0"/>
        <outline val="0"/>
        <shadow val="0"/>
        <u val="none"/>
        <vertAlign val="baseline"/>
        <sz val="11"/>
        <color rgb="FFFF0000"/>
        <name val="Calibri"/>
        <family val="2"/>
        <scheme val="minor"/>
      </font>
      <numFmt numFmtId="34" formatCode="_(&quot;$&quot;* #,##0.00_);_(&quot;$&quot;* \(#,##0.00\);_(&quot;$&quot;* &quot;-&quot;??_);_(@_)"/>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auto="1"/>
        </left>
        <right style="medium">
          <color indexed="64"/>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FF0000"/>
        <name val="Calibri"/>
        <family val="2"/>
        <scheme val="minor"/>
      </font>
      <numFmt numFmtId="169" formatCode="0.0"/>
      <fill>
        <patternFill patternType="solid">
          <fgColor indexed="64"/>
          <bgColor theme="7" tint="0.7999816888943144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color rgb="FFFF0000"/>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FF0000"/>
        <name val="Calibri"/>
        <family val="2"/>
        <scheme val="minor"/>
      </font>
      <numFmt numFmtId="169" formatCode="0.0"/>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color rgb="FFFF0000"/>
      </font>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rgb="FFFF0000"/>
        <name val="Calibri"/>
        <family val="2"/>
        <scheme val="minor"/>
      </font>
      <numFmt numFmtId="169" formatCode="0.0"/>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color rgb="FFFF0000"/>
      </font>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rgb="FFFF0000"/>
        <name val="Calibri"/>
        <family val="2"/>
        <scheme val="minor"/>
      </font>
      <numFmt numFmtId="34" formatCode="_(&quot;$&quot;* #,##0.00_);_(&quot;$&quot;* \(#,##0.00\);_(&quot;$&quot;* &quot;-&quot;??_);_(@_)"/>
      <fill>
        <patternFill patternType="solid">
          <fgColor indexed="64"/>
          <bgColor rgb="FFFFFF00"/>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style="medium">
          <color indexed="64"/>
        </left>
        <right style="thin">
          <color auto="1"/>
        </right>
        <top style="thin">
          <color auto="1"/>
        </top>
        <bottom style="thin">
          <color auto="1"/>
        </bottom>
        <vertical style="thin">
          <color auto="1"/>
        </vertical>
        <horizontal style="thin">
          <color auto="1"/>
        </horizontal>
      </border>
    </dxf>
    <dxf>
      <border outline="0">
        <left style="medium">
          <color indexed="64"/>
        </left>
        <right style="medium">
          <color auto="1"/>
        </right>
        <top style="medium">
          <color indexed="64"/>
        </top>
      </border>
    </dxf>
    <dxf>
      <border outline="0">
        <bottom style="medium">
          <color auto="1"/>
        </bottom>
      </border>
    </dxf>
    <dxf>
      <font>
        <b/>
        <i val="0"/>
        <strike val="0"/>
        <condense val="0"/>
        <extend val="0"/>
        <outline val="0"/>
        <shadow val="0"/>
        <u val="none"/>
        <vertAlign val="baseline"/>
        <sz val="11"/>
        <color rgb="FFFF0000"/>
        <name val="Calibri"/>
        <family val="2"/>
        <scheme val="minor"/>
      </font>
      <numFmt numFmtId="34" formatCode="_(&quot;$&quot;* #,##0.00_);_(&quot;$&quot;* \(#,##0.00\);_(&quot;$&quot;* &quot;-&quot;??_);_(@_)"/>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auto="1"/>
        </left>
        <right style="medium">
          <color auto="1"/>
        </right>
        <top style="thin">
          <color auto="1"/>
        </top>
        <bottom style="thin">
          <color auto="1"/>
        </bottom>
        <vertical/>
        <horizontal/>
      </border>
    </dxf>
    <dxf>
      <font>
        <b val="0"/>
        <i val="0"/>
        <strike val="0"/>
        <condense val="0"/>
        <extend val="0"/>
        <outline val="0"/>
        <shadow val="0"/>
        <u val="none"/>
        <vertAlign val="baseline"/>
        <sz val="11"/>
        <color rgb="FFFF0000"/>
        <name val="Calibri"/>
        <family val="2"/>
        <scheme val="minor"/>
      </font>
      <numFmt numFmtId="4" formatCode="#,##0.00"/>
      <fill>
        <patternFill patternType="solid">
          <fgColor indexed="64"/>
          <bgColor theme="7" tint="0.79998168889431442"/>
        </patternFill>
      </fill>
      <alignment horizontal="center" vertical="bottom" textRotation="0" wrapText="0" indent="0" justifyLastLine="0" shrinkToFit="0" readingOrder="0"/>
      <border diagonalUp="0" diagonalDown="0">
        <left style="medium">
          <color auto="1"/>
        </left>
        <right style="thin">
          <color auto="1"/>
        </right>
        <top style="thin">
          <color auto="1"/>
        </top>
        <bottom style="thin">
          <color auto="1"/>
        </bottom>
        <vertical/>
        <horizontal/>
      </border>
    </dxf>
    <dxf>
      <font>
        <color rgb="FFFF0000"/>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auto="1"/>
        </left>
        <right style="medium">
          <color auto="1"/>
        </right>
        <top style="thin">
          <color auto="1"/>
        </top>
        <bottom style="thin">
          <color auto="1"/>
        </bottom>
        <vertical/>
        <horizontal/>
      </border>
    </dxf>
    <dxf>
      <font>
        <b val="0"/>
        <i val="0"/>
        <strike val="0"/>
        <condense val="0"/>
        <extend val="0"/>
        <outline val="0"/>
        <shadow val="0"/>
        <u val="none"/>
        <vertAlign val="baseline"/>
        <sz val="11"/>
        <color rgb="FFFF0000"/>
        <name val="Calibri"/>
        <family val="2"/>
        <scheme val="minor"/>
      </font>
      <numFmt numFmtId="4" formatCode="#,##0.00"/>
      <fill>
        <patternFill patternType="solid">
          <fgColor indexed="64"/>
          <bgColor theme="5" tint="0.79998168889431442"/>
        </patternFill>
      </fill>
      <alignment horizontal="center" vertical="bottom" textRotation="0" wrapText="0" indent="0" justifyLastLine="0" shrinkToFit="0" readingOrder="0"/>
      <border diagonalUp="0" diagonalDown="0">
        <left style="medium">
          <color auto="1"/>
        </left>
        <right style="thin">
          <color auto="1"/>
        </right>
        <top style="thin">
          <color auto="1"/>
        </top>
        <bottom style="thin">
          <color auto="1"/>
        </bottom>
        <vertical/>
        <horizontal/>
      </border>
    </dxf>
    <dxf>
      <font>
        <color rgb="FFFF0000"/>
      </font>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auto="1"/>
        </left>
        <right style="medium">
          <color auto="1"/>
        </right>
        <top style="thin">
          <color auto="1"/>
        </top>
        <bottom style="thin">
          <color auto="1"/>
        </bottom>
        <vertical/>
        <horizontal/>
      </border>
    </dxf>
    <dxf>
      <font>
        <b val="0"/>
        <i val="0"/>
        <strike val="0"/>
        <condense val="0"/>
        <extend val="0"/>
        <outline val="0"/>
        <shadow val="0"/>
        <u val="none"/>
        <vertAlign val="baseline"/>
        <sz val="11"/>
        <color rgb="FFFF0000"/>
        <name val="Calibri"/>
        <family val="2"/>
        <scheme val="minor"/>
      </font>
      <numFmt numFmtId="4" formatCode="#,##0.00"/>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auto="1"/>
        </left>
        <right style="thin">
          <color auto="1"/>
        </right>
        <top style="thin">
          <color auto="1"/>
        </top>
        <bottom style="thin">
          <color auto="1"/>
        </bottom>
        <vertical/>
        <horizontal/>
      </border>
    </dxf>
    <dxf>
      <font>
        <color rgb="FFFF0000"/>
      </font>
      <fill>
        <patternFill patternType="solid">
          <fgColor indexed="64"/>
          <bgColor theme="4" tint="0.79998168889431442"/>
        </patternFill>
      </fill>
      <alignment horizontal="general" vertical="bottom"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i val="0"/>
        <strike val="0"/>
        <condense val="0"/>
        <extend val="0"/>
        <outline val="0"/>
        <shadow val="0"/>
        <u val="none"/>
        <vertAlign val="baseline"/>
        <sz val="11"/>
        <color rgb="FFFF0000"/>
        <name val="Calibri"/>
        <family val="2"/>
        <scheme val="minor"/>
      </font>
      <numFmt numFmtId="34" formatCode="_(&quot;$&quot;* #,##0.00_);_(&quot;$&quot;* \(#,##0.00\);_(&quot;$&quot;* &quot;-&quot;??_);_(@_)"/>
      <fill>
        <patternFill patternType="solid">
          <fgColor indexed="64"/>
          <bgColor rgb="FFFFFF00"/>
        </patternFill>
      </fill>
      <alignment horizontal="general" vertical="bottom"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right style="medium">
          <color auto="1"/>
        </right>
        <top style="thin">
          <color auto="1"/>
        </top>
        <bottom style="thin">
          <color auto="1"/>
        </bottom>
        <vertical/>
        <horizontal/>
      </border>
    </dxf>
    <dxf>
      <border outline="0">
        <left style="medium">
          <color indexed="64"/>
        </left>
        <right style="medium">
          <color auto="1"/>
        </right>
        <top style="medium">
          <color indexed="64"/>
        </top>
      </border>
    </dxf>
    <dxf>
      <border outline="0">
        <bottom style="medium">
          <color auto="1"/>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medium">
          <color auto="1"/>
        </left>
        <right/>
        <top style="thin">
          <color auto="1"/>
        </top>
        <bottom style="thin">
          <color auto="1"/>
        </bottom>
        <vertical/>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auto="1"/>
        </left>
        <right/>
        <top style="thin">
          <color auto="1"/>
        </top>
        <bottom style="thin">
          <color auto="1"/>
        </bottom>
        <vertical/>
        <horizontal style="thin">
          <color auto="1"/>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style="medium">
          <color indexed="64"/>
        </left>
        <right style="medium">
          <color indexed="64"/>
        </right>
        <top style="thin">
          <color auto="1"/>
        </top>
        <bottom style="thin">
          <color auto="1"/>
        </bottom>
        <vertical/>
        <horizontal style="thin">
          <color auto="1"/>
        </horizontal>
      </border>
    </dxf>
    <dxf>
      <border outline="0">
        <top style="thin">
          <color auto="1"/>
        </top>
      </border>
    </dxf>
    <dxf>
      <border outline="0">
        <left style="thin">
          <color auto="1"/>
        </left>
        <right style="thin">
          <color auto="1"/>
        </right>
        <top style="thin">
          <color auto="1"/>
        </top>
        <bottom style="thin">
          <color auto="1"/>
        </bottom>
      </border>
    </dxf>
    <dxf>
      <border>
        <bottom style="medium">
          <color indexed="64"/>
        </bottom>
      </border>
    </dxf>
    <dxf>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medium">
          <color auto="1"/>
        </left>
        <right/>
        <top style="thin">
          <color auto="1"/>
        </top>
        <bottom style="thin">
          <color auto="1"/>
        </bottom>
        <vertical/>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auto="1"/>
        </left>
        <right/>
        <top style="thin">
          <color auto="1"/>
        </top>
        <bottom style="thin">
          <color auto="1"/>
        </bottom>
        <vertical/>
        <horizontal style="thin">
          <color auto="1"/>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style="medium">
          <color indexed="64"/>
        </left>
        <right style="medium">
          <color indexed="64"/>
        </right>
        <top style="thin">
          <color auto="1"/>
        </top>
        <bottom style="thin">
          <color auto="1"/>
        </bottom>
        <vertical/>
        <horizontal style="thin">
          <color auto="1"/>
        </horizontal>
      </border>
    </dxf>
    <dxf>
      <border outline="0">
        <top style="thin">
          <color auto="1"/>
        </top>
      </border>
    </dxf>
    <dxf>
      <border outline="0">
        <left style="thin">
          <color auto="1"/>
        </left>
        <right style="thin">
          <color auto="1"/>
        </right>
        <top style="thin">
          <color auto="1"/>
        </top>
        <bottom style="thin">
          <color auto="1"/>
        </bottom>
      </border>
    </dxf>
    <dxf>
      <border>
        <bottom style="medium">
          <color indexed="64"/>
        </bottom>
      </border>
    </dxf>
    <dxf>
      <border diagonalUp="0" diagonalDown="0">
        <left style="thin">
          <color auto="1"/>
        </left>
        <right style="thin">
          <color auto="1"/>
        </right>
        <top/>
        <bottom/>
        <vertical style="thin">
          <color auto="1"/>
        </vertical>
        <horizontal/>
      </border>
    </dxf>
    <dxf>
      <font>
        <b/>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auto="1"/>
        </top>
      </border>
    </dxf>
    <dxf>
      <border outline="0">
        <left style="thin">
          <color auto="1"/>
        </left>
        <right style="thin">
          <color auto="1"/>
        </right>
        <top style="thin">
          <color auto="1"/>
        </top>
        <bottom style="thin">
          <color auto="1"/>
        </bottom>
      </border>
    </dxf>
    <dxf>
      <border>
        <bottom style="medium">
          <color indexed="64"/>
        </bottom>
      </border>
    </dxf>
    <dxf>
      <border diagonalUp="0" diagonalDown="0">
        <left style="thin">
          <color auto="1"/>
        </left>
        <right style="thin">
          <color auto="1"/>
        </right>
        <top/>
        <bottom/>
        <vertical style="thin">
          <color auto="1"/>
        </vertical>
        <horizontal/>
      </border>
    </dxf>
  </dxfs>
  <tableStyles count="0" defaultTableStyle="TableStyleMedium2" defaultPivotStyle="PivotStyleLight16"/>
  <colors>
    <mruColors>
      <color rgb="FFCC6600"/>
      <color rgb="FFCC3300"/>
      <color rgb="FFA50021"/>
      <color rgb="FFFFFFCC"/>
      <color rgb="FF00FF00"/>
      <color rgb="FFFF3399"/>
      <color rgb="FFFF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Main Test - 5000km - Number of chains worn to 0.5% wear</a:t>
            </a:r>
            <a:r>
              <a:rPr lang="en-AU" baseline="0"/>
              <a:t> replacement mark</a:t>
            </a:r>
            <a:r>
              <a:rPr lang="en-AU"/>
              <a:t> to complete test</a:t>
            </a:r>
          </a:p>
          <a:p>
            <a:pPr>
              <a:defRPr/>
            </a:pPr>
            <a:r>
              <a:rPr lang="en-AU"/>
              <a:t>*Lower is better</a:t>
            </a:r>
          </a:p>
        </c:rich>
      </c:tx>
      <c:layout>
        <c:manualLayout>
          <c:xMode val="edge"/>
          <c:yMode val="edge"/>
          <c:x val="0.11291754849107656"/>
          <c:y val="2.5999162018273254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'Data Performance consol 1 data'!$A$4</c:f>
              <c:strCache>
                <c:ptCount val="1"/>
                <c:pt idx="0">
                  <c:v>Immersive wax - Top 5 average</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data'!$B$4</c:f>
              <c:numCache>
                <c:formatCode>0.00</c:formatCode>
                <c:ptCount val="1"/>
                <c:pt idx="0">
                  <c:v>0.16</c:v>
                </c:pt>
              </c:numCache>
            </c:numRef>
          </c:val>
          <c:extLst>
            <c:ext xmlns:c16="http://schemas.microsoft.com/office/drawing/2014/chart" uri="{C3380CC4-5D6E-409C-BE32-E72D297353CC}">
              <c16:uniqueId val="{00000000-9DE9-4570-8C2B-95A79621B140}"/>
            </c:ext>
          </c:extLst>
        </c:ser>
        <c:ser>
          <c:idx val="1"/>
          <c:order val="1"/>
          <c:tx>
            <c:strRef>
              <c:f>'Data Performance consol 1 data'!$A$5</c:f>
              <c:strCache>
                <c:ptCount val="1"/>
                <c:pt idx="0">
                  <c:v>Immersive wax - Median</c:v>
                </c:pt>
              </c:strCache>
            </c:strRef>
          </c:tx>
          <c:spPr>
            <a:solidFill>
              <a:srgbClr val="FF3399"/>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data'!$B$5</c:f>
              <c:numCache>
                <c:formatCode>0.00</c:formatCode>
                <c:ptCount val="1"/>
                <c:pt idx="0">
                  <c:v>0.28000000000000003</c:v>
                </c:pt>
              </c:numCache>
            </c:numRef>
          </c:val>
          <c:extLst>
            <c:ext xmlns:c16="http://schemas.microsoft.com/office/drawing/2014/chart" uri="{C3380CC4-5D6E-409C-BE32-E72D297353CC}">
              <c16:uniqueId val="{00000001-9DE9-4570-8C2B-95A79621B140}"/>
            </c:ext>
          </c:extLst>
        </c:ser>
        <c:ser>
          <c:idx val="2"/>
          <c:order val="2"/>
          <c:tx>
            <c:strRef>
              <c:f>'Data Performance consol 1 data'!$A$6</c:f>
              <c:strCache>
                <c:ptCount val="1"/>
                <c:pt idx="0">
                  <c:v>Wax Drip - Top 5 Average</c:v>
                </c:pt>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data'!$B$6</c:f>
              <c:numCache>
                <c:formatCode>0.00</c:formatCode>
                <c:ptCount val="1"/>
                <c:pt idx="0">
                  <c:v>0.68</c:v>
                </c:pt>
              </c:numCache>
            </c:numRef>
          </c:val>
          <c:extLst>
            <c:ext xmlns:c16="http://schemas.microsoft.com/office/drawing/2014/chart" uri="{C3380CC4-5D6E-409C-BE32-E72D297353CC}">
              <c16:uniqueId val="{00000002-9DE9-4570-8C2B-95A79621B140}"/>
            </c:ext>
          </c:extLst>
        </c:ser>
        <c:ser>
          <c:idx val="3"/>
          <c:order val="3"/>
          <c:tx>
            <c:strRef>
              <c:f>'Data Performance consol 1 data'!$A$7</c:f>
              <c:strCache>
                <c:ptCount val="1"/>
                <c:pt idx="0">
                  <c:v>Wax Drip -  Median</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data'!$B$7</c:f>
              <c:numCache>
                <c:formatCode>0.00</c:formatCode>
                <c:ptCount val="1"/>
                <c:pt idx="0">
                  <c:v>0.85</c:v>
                </c:pt>
              </c:numCache>
            </c:numRef>
          </c:val>
          <c:extLst>
            <c:ext xmlns:c16="http://schemas.microsoft.com/office/drawing/2014/chart" uri="{C3380CC4-5D6E-409C-BE32-E72D297353CC}">
              <c16:uniqueId val="{00000003-9DE9-4570-8C2B-95A79621B140}"/>
            </c:ext>
          </c:extLst>
        </c:ser>
        <c:ser>
          <c:idx val="4"/>
          <c:order val="4"/>
          <c:tx>
            <c:strRef>
              <c:f>'Data Performance consol 1 data'!$A$8</c:f>
              <c:strCache>
                <c:ptCount val="1"/>
                <c:pt idx="0">
                  <c:v>Wet lubricant - Top 5 Average</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data'!$B$8</c:f>
              <c:numCache>
                <c:formatCode>0.00</c:formatCode>
                <c:ptCount val="1"/>
                <c:pt idx="0">
                  <c:v>1.04</c:v>
                </c:pt>
              </c:numCache>
            </c:numRef>
          </c:val>
          <c:extLst>
            <c:ext xmlns:c16="http://schemas.microsoft.com/office/drawing/2014/chart" uri="{C3380CC4-5D6E-409C-BE32-E72D297353CC}">
              <c16:uniqueId val="{00000004-9DE9-4570-8C2B-95A79621B140}"/>
            </c:ext>
          </c:extLst>
        </c:ser>
        <c:ser>
          <c:idx val="5"/>
          <c:order val="5"/>
          <c:tx>
            <c:strRef>
              <c:f>'Data Performance consol 1 data'!$A$9</c:f>
              <c:strCache>
                <c:ptCount val="1"/>
                <c:pt idx="0">
                  <c:v>Wet Lubricant - Median</c:v>
                </c:pt>
              </c:strCache>
            </c:strRef>
          </c:tx>
          <c:spPr>
            <a:solidFill>
              <a:srgbClr val="0070C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data'!$B$9</c:f>
              <c:numCache>
                <c:formatCode>0.00</c:formatCode>
                <c:ptCount val="1"/>
                <c:pt idx="0">
                  <c:v>2.23</c:v>
                </c:pt>
              </c:numCache>
            </c:numRef>
          </c:val>
          <c:extLst>
            <c:ext xmlns:c16="http://schemas.microsoft.com/office/drawing/2014/chart" uri="{C3380CC4-5D6E-409C-BE32-E72D297353CC}">
              <c16:uniqueId val="{00000005-9DE9-4570-8C2B-95A79621B140}"/>
            </c:ext>
          </c:extLst>
        </c:ser>
        <c:ser>
          <c:idx val="6"/>
          <c:order val="6"/>
          <c:tx>
            <c:strRef>
              <c:f>'Data Performance consol 1 data'!$A$10</c:f>
              <c:strCache>
                <c:ptCount val="1"/>
                <c:pt idx="0">
                  <c:v>Tunap Ultimate Synthetic</c:v>
                </c:pt>
              </c:strCache>
            </c:strRef>
          </c:tx>
          <c:spPr>
            <a:solidFill>
              <a:srgbClr val="FF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data'!$B$10</c:f>
              <c:numCache>
                <c:formatCode>0.00</c:formatCode>
                <c:ptCount val="1"/>
                <c:pt idx="0">
                  <c:v>2.02</c:v>
                </c:pt>
              </c:numCache>
            </c:numRef>
          </c:val>
          <c:extLst>
            <c:ext xmlns:c16="http://schemas.microsoft.com/office/drawing/2014/chart" uri="{C3380CC4-5D6E-409C-BE32-E72D297353CC}">
              <c16:uniqueId val="{00000000-1F7E-43FC-B2BC-25C92EB9E97E}"/>
            </c:ext>
          </c:extLst>
        </c:ser>
        <c:ser>
          <c:idx val="7"/>
          <c:order val="7"/>
          <c:tx>
            <c:strRef>
              <c:f>'Data Performance consol 1 data'!$A$11</c:f>
              <c:strCache>
                <c:ptCount val="1"/>
                <c:pt idx="0">
                  <c:v>Bike Fleet average</c:v>
                </c:pt>
              </c:strCache>
            </c:strRef>
          </c:tx>
          <c:spPr>
            <a:solidFill>
              <a:schemeClr val="accent2"/>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data'!$B$11</c:f>
              <c:numCache>
                <c:formatCode>0.00</c:formatCode>
                <c:ptCount val="1"/>
                <c:pt idx="0">
                  <c:v>3.39</c:v>
                </c:pt>
              </c:numCache>
            </c:numRef>
          </c:val>
          <c:extLst>
            <c:ext xmlns:c16="http://schemas.microsoft.com/office/drawing/2014/chart" uri="{C3380CC4-5D6E-409C-BE32-E72D297353CC}">
              <c16:uniqueId val="{00000000-64B1-46C4-A404-89A2F9EA384D}"/>
            </c:ext>
          </c:extLst>
        </c:ser>
        <c:ser>
          <c:idx val="8"/>
          <c:order val="8"/>
          <c:tx>
            <c:strRef>
              <c:f>'Data Performance consol 1 data'!$A$12</c:f>
              <c:strCache>
                <c:ptCount val="1"/>
              </c:strCache>
            </c:strRef>
          </c:tx>
          <c:spPr>
            <a:solidFill>
              <a:srgbClr val="7030A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data'!$B$12</c:f>
              <c:numCache>
                <c:formatCode>0.00</c:formatCode>
                <c:ptCount val="1"/>
              </c:numCache>
            </c:numRef>
          </c:val>
          <c:extLst>
            <c:ext xmlns:c16="http://schemas.microsoft.com/office/drawing/2014/chart" uri="{C3380CC4-5D6E-409C-BE32-E72D297353CC}">
              <c16:uniqueId val="{00000001-64B1-46C4-A404-89A2F9EA384D}"/>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Cost to run per 10,000km - Dura Ace 11spd Groupset- </a:t>
            </a:r>
            <a:r>
              <a:rPr lang="en-AU">
                <a:solidFill>
                  <a:schemeClr val="accent4"/>
                </a:solidFill>
              </a:rPr>
              <a:t>Based</a:t>
            </a:r>
            <a:r>
              <a:rPr lang="en-AU" baseline="0">
                <a:solidFill>
                  <a:schemeClr val="accent4"/>
                </a:solidFill>
              </a:rPr>
              <a:t> on wear from Main test blocks 1 to 5</a:t>
            </a:r>
          </a:p>
          <a:p>
            <a:pPr>
              <a:defRPr/>
            </a:pPr>
            <a:r>
              <a:rPr lang="en-AU" sz="1400" baseline="0">
                <a:solidFill>
                  <a:schemeClr val="bg1"/>
                </a:solidFill>
              </a:rPr>
              <a:t>*Lower is better</a:t>
            </a:r>
            <a:endParaRPr lang="en-AU" sz="1400">
              <a:solidFill>
                <a:schemeClr val="bg1"/>
              </a:solidFill>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'Cost to Run Charts'!$AB$13</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Charts'!$AC$13</c:f>
              <c:numCache>
                <c:formatCode>_("$"* #,##0.00_);_("$"* \(#,##0.00\);_("$"* "-"??_);_(@_)</c:formatCode>
                <c:ptCount val="1"/>
                <c:pt idx="0">
                  <c:v>365.85</c:v>
                </c:pt>
              </c:numCache>
            </c:numRef>
          </c:val>
          <c:extLst>
            <c:ext xmlns:c16="http://schemas.microsoft.com/office/drawing/2014/chart" uri="{C3380CC4-5D6E-409C-BE32-E72D297353CC}">
              <c16:uniqueId val="{00000000-DAF7-4476-96A0-6DBBA403C703}"/>
            </c:ext>
          </c:extLst>
        </c:ser>
        <c:ser>
          <c:idx val="1"/>
          <c:order val="1"/>
          <c:tx>
            <c:strRef>
              <c:f>'Cost to Run Charts'!$AB$14</c:f>
              <c:strCache>
                <c:ptCount val="1"/>
                <c:pt idx="0">
                  <c:v>Drip Wax</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Charts'!$AC$14</c:f>
              <c:numCache>
                <c:formatCode>_("$"* #,##0.00_);_("$"* \(#,##0.00\);_("$"* "-"??_);_(@_)</c:formatCode>
                <c:ptCount val="1"/>
                <c:pt idx="0">
                  <c:v>999.01</c:v>
                </c:pt>
              </c:numCache>
            </c:numRef>
          </c:val>
          <c:extLst>
            <c:ext xmlns:c16="http://schemas.microsoft.com/office/drawing/2014/chart" uri="{C3380CC4-5D6E-409C-BE32-E72D297353CC}">
              <c16:uniqueId val="{00000001-DAF7-4476-96A0-6DBBA403C703}"/>
            </c:ext>
          </c:extLst>
        </c:ser>
        <c:ser>
          <c:idx val="2"/>
          <c:order val="2"/>
          <c:tx>
            <c:strRef>
              <c:f>'Cost to Run Charts'!$AB$15</c:f>
              <c:strCache>
                <c:ptCount val="1"/>
                <c:pt idx="0">
                  <c:v>Drip - wet</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Charts'!$AC$15</c:f>
              <c:numCache>
                <c:formatCode>_("$"* #,##0.00_);_("$"* \(#,##0.00\);_("$"* "-"??_);_(@_)</c:formatCode>
                <c:ptCount val="1"/>
                <c:pt idx="0">
                  <c:v>2299</c:v>
                </c:pt>
              </c:numCache>
            </c:numRef>
          </c:val>
          <c:extLst>
            <c:ext xmlns:c16="http://schemas.microsoft.com/office/drawing/2014/chart" uri="{C3380CC4-5D6E-409C-BE32-E72D297353CC}">
              <c16:uniqueId val="{00000002-DAF7-4476-96A0-6DBBA403C703}"/>
            </c:ext>
          </c:extLst>
        </c:ser>
        <c:ser>
          <c:idx val="3"/>
          <c:order val="3"/>
          <c:tx>
            <c:strRef>
              <c:f>'Cost to Run Charts'!$AB$16</c:f>
              <c:strCache>
                <c:ptCount val="1"/>
                <c:pt idx="0">
                  <c:v>Average Top 5 Tested</c:v>
                </c:pt>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Charts'!$AC$16</c:f>
              <c:numCache>
                <c:formatCode>_("$"* #,##0.00_);_("$"* \(#,##0.00\);_("$"* "-"??_);_(@_)</c:formatCode>
                <c:ptCount val="1"/>
                <c:pt idx="0">
                  <c:v>352.58</c:v>
                </c:pt>
              </c:numCache>
            </c:numRef>
          </c:val>
          <c:extLst>
            <c:ext xmlns:c16="http://schemas.microsoft.com/office/drawing/2014/chart" uri="{C3380CC4-5D6E-409C-BE32-E72D297353CC}">
              <c16:uniqueId val="{00000003-DAF7-4476-96A0-6DBBA403C703}"/>
            </c:ext>
          </c:extLst>
        </c:ser>
        <c:ser>
          <c:idx val="4"/>
          <c:order val="4"/>
          <c:tx>
            <c:strRef>
              <c:f>'Cost to Run Charts'!$AB$17</c:f>
              <c:strCache>
                <c:ptCount val="1"/>
                <c:pt idx="0">
                  <c:v>Average Worst 5 Tested</c:v>
                </c:pt>
              </c:strCache>
            </c:strRef>
          </c:tx>
          <c:spPr>
            <a:solidFill>
              <a:srgbClr val="FF00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Charts'!$AC$17</c:f>
              <c:numCache>
                <c:formatCode>_("$"* #,##0.00_);_("$"* \(#,##0.00\);_("$"* "-"??_);_(@_)</c:formatCode>
                <c:ptCount val="1"/>
                <c:pt idx="0">
                  <c:v>3804</c:v>
                </c:pt>
              </c:numCache>
            </c:numRef>
          </c:val>
          <c:extLst>
            <c:ext xmlns:c16="http://schemas.microsoft.com/office/drawing/2014/chart" uri="{C3380CC4-5D6E-409C-BE32-E72D297353CC}">
              <c16:uniqueId val="{00000004-DAF7-4476-96A0-6DBBA403C703}"/>
            </c:ext>
          </c:extLst>
        </c:ser>
        <c:ser>
          <c:idx val="5"/>
          <c:order val="5"/>
          <c:tx>
            <c:strRef>
              <c:f>'Cost to Run Charts'!$AB$18</c:f>
              <c:strCache>
                <c:ptCount val="1"/>
                <c:pt idx="0">
                  <c:v>Average ALL Lubes</c:v>
                </c:pt>
              </c:strCache>
            </c:strRef>
          </c:tx>
          <c:spPr>
            <a:solidFill>
              <a:schemeClr val="accent2"/>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Charts'!$AC$18</c:f>
              <c:numCache>
                <c:formatCode>_("$"* #,##0.00_);_("$"* \(#,##0.00\);_("$"* "-"??_);_(@_)</c:formatCode>
                <c:ptCount val="1"/>
                <c:pt idx="0">
                  <c:v>1630</c:v>
                </c:pt>
              </c:numCache>
            </c:numRef>
          </c:val>
          <c:extLst>
            <c:ext xmlns:c16="http://schemas.microsoft.com/office/drawing/2014/chart" uri="{C3380CC4-5D6E-409C-BE32-E72D297353CC}">
              <c16:uniqueId val="{00000005-DAF7-4476-96A0-6DBBA403C703}"/>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1"/>
        <c:axPos val="b"/>
        <c:numFmt formatCode="General" sourceLinked="1"/>
        <c:majorTickMark val="none"/>
        <c:minorTickMark val="none"/>
        <c:tickLblPos val="nextTo"/>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sz="1600" b="1" i="0" u="none" strike="noStrike" baseline="0">
                <a:effectLst/>
              </a:rPr>
              <a:t>Cost to run per 10,000km - Grx 810 11spd- Dry Off Road  conditions </a:t>
            </a:r>
            <a:r>
              <a:rPr lang="en-AU" sz="1600" b="1" i="0" u="none" strike="noStrike" baseline="0">
                <a:solidFill>
                  <a:srgbClr val="FFFF00"/>
                </a:solidFill>
                <a:effectLst/>
              </a:rPr>
              <a:t>- </a:t>
            </a:r>
            <a:r>
              <a:rPr lang="en-AU" sz="1600" b="1" i="0" u="none" strike="noStrike" baseline="0">
                <a:solidFill>
                  <a:srgbClr val="FFFF00"/>
                </a:solidFill>
                <a:effectLst>
                  <a:outerShdw blurRad="50800" dist="38100" dir="5400000" algn="t" rotWithShape="0">
                    <a:prstClr val="black">
                      <a:alpha val="40000"/>
                    </a:prstClr>
                  </a:outerShdw>
                </a:effectLst>
              </a:rPr>
              <a:t>From test block 2 wear rate</a:t>
            </a:r>
          </a:p>
          <a:p>
            <a:pPr>
              <a:defRPr/>
            </a:pPr>
            <a:r>
              <a:rPr lang="en-AU" sz="1400" baseline="0"/>
              <a:t>*Lower is better</a:t>
            </a:r>
            <a:endParaRPr lang="en-AU" sz="14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'Cost to Run Charts'!$AB$42</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Charts'!$AC$42</c:f>
              <c:numCache>
                <c:formatCode>_("$"* #,##0.00_);_("$"* \(#,##0.00\);_("$"* "-"??_);_(@_)</c:formatCode>
                <c:ptCount val="1"/>
                <c:pt idx="0">
                  <c:v>311.89999999999998</c:v>
                </c:pt>
              </c:numCache>
            </c:numRef>
          </c:val>
          <c:extLst>
            <c:ext xmlns:c16="http://schemas.microsoft.com/office/drawing/2014/chart" uri="{C3380CC4-5D6E-409C-BE32-E72D297353CC}">
              <c16:uniqueId val="{00000000-42ED-4572-96FA-61596BA71DA7}"/>
            </c:ext>
          </c:extLst>
        </c:ser>
        <c:ser>
          <c:idx val="1"/>
          <c:order val="1"/>
          <c:tx>
            <c:strRef>
              <c:f>'Cost to Run Charts'!$AB$43</c:f>
              <c:strCache>
                <c:ptCount val="1"/>
                <c:pt idx="0">
                  <c:v>Drip Wax</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Charts'!$AC$43</c:f>
              <c:numCache>
                <c:formatCode>_("$"* #,##0.00_);_("$"* \(#,##0.00\);_("$"* "-"??_);_(@_)</c:formatCode>
                <c:ptCount val="1"/>
                <c:pt idx="0">
                  <c:v>345.02</c:v>
                </c:pt>
              </c:numCache>
            </c:numRef>
          </c:val>
          <c:extLst>
            <c:ext xmlns:c16="http://schemas.microsoft.com/office/drawing/2014/chart" uri="{C3380CC4-5D6E-409C-BE32-E72D297353CC}">
              <c16:uniqueId val="{00000001-42ED-4572-96FA-61596BA71DA7}"/>
            </c:ext>
          </c:extLst>
        </c:ser>
        <c:ser>
          <c:idx val="2"/>
          <c:order val="2"/>
          <c:tx>
            <c:strRef>
              <c:f>'Cost to Run Charts'!$AB$44</c:f>
              <c:strCache>
                <c:ptCount val="1"/>
                <c:pt idx="0">
                  <c:v>Drip - wet</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Charts'!$AC$44</c:f>
              <c:numCache>
                <c:formatCode>_("$"* #,##0.00_);_("$"* \(#,##0.00\);_("$"* "-"??_);_(@_)</c:formatCode>
                <c:ptCount val="1"/>
                <c:pt idx="0">
                  <c:v>968.02</c:v>
                </c:pt>
              </c:numCache>
            </c:numRef>
          </c:val>
          <c:extLst>
            <c:ext xmlns:c16="http://schemas.microsoft.com/office/drawing/2014/chart" uri="{C3380CC4-5D6E-409C-BE32-E72D297353CC}">
              <c16:uniqueId val="{00000002-42ED-4572-96FA-61596BA71DA7}"/>
            </c:ext>
          </c:extLst>
        </c:ser>
        <c:ser>
          <c:idx val="3"/>
          <c:order val="3"/>
          <c:tx>
            <c:strRef>
              <c:f>'Cost to Run Charts'!$AB$45</c:f>
              <c:strCache>
                <c:ptCount val="1"/>
                <c:pt idx="0">
                  <c:v>Average Top 5 Tested</c:v>
                </c:pt>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Charts'!$AC$45</c:f>
              <c:numCache>
                <c:formatCode>_("$"* #,##0.00_);_("$"* \(#,##0.00\);_("$"* "-"??_);_(@_)</c:formatCode>
                <c:ptCount val="1"/>
                <c:pt idx="0">
                  <c:v>166.58</c:v>
                </c:pt>
              </c:numCache>
            </c:numRef>
          </c:val>
          <c:extLst>
            <c:ext xmlns:c16="http://schemas.microsoft.com/office/drawing/2014/chart" uri="{C3380CC4-5D6E-409C-BE32-E72D297353CC}">
              <c16:uniqueId val="{00000003-42ED-4572-96FA-61596BA71DA7}"/>
            </c:ext>
          </c:extLst>
        </c:ser>
        <c:ser>
          <c:idx val="4"/>
          <c:order val="4"/>
          <c:tx>
            <c:strRef>
              <c:f>'Cost to Run Charts'!$AB$46</c:f>
              <c:strCache>
                <c:ptCount val="1"/>
                <c:pt idx="0">
                  <c:v>Average Worst 5 Tested</c:v>
                </c:pt>
              </c:strCache>
            </c:strRef>
          </c:tx>
          <c:spPr>
            <a:solidFill>
              <a:srgbClr val="FF00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Charts'!$AC$46</c:f>
              <c:numCache>
                <c:formatCode>_("$"* #,##0.00_);_("$"* \(#,##0.00\);_("$"* "-"??_);_(@_)</c:formatCode>
                <c:ptCount val="1"/>
                <c:pt idx="0">
                  <c:v>1945.83</c:v>
                </c:pt>
              </c:numCache>
            </c:numRef>
          </c:val>
          <c:extLst>
            <c:ext xmlns:c16="http://schemas.microsoft.com/office/drawing/2014/chart" uri="{C3380CC4-5D6E-409C-BE32-E72D297353CC}">
              <c16:uniqueId val="{00000004-42ED-4572-96FA-61596BA71DA7}"/>
            </c:ext>
          </c:extLst>
        </c:ser>
        <c:ser>
          <c:idx val="5"/>
          <c:order val="5"/>
          <c:tx>
            <c:strRef>
              <c:f>'Cost to Run Charts'!$AB$47</c:f>
              <c:strCache>
                <c:ptCount val="1"/>
                <c:pt idx="0">
                  <c:v>Average ALL Lubes</c:v>
                </c:pt>
              </c:strCache>
            </c:strRef>
          </c:tx>
          <c:spPr>
            <a:solidFill>
              <a:schemeClr val="accent2"/>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Charts'!$AC$47</c:f>
              <c:numCache>
                <c:formatCode>_("$"* #,##0.00_);_("$"* \(#,##0.00\);_("$"* "-"??_);_(@_)</c:formatCode>
                <c:ptCount val="1"/>
                <c:pt idx="0">
                  <c:v>707.17</c:v>
                </c:pt>
              </c:numCache>
            </c:numRef>
          </c:val>
          <c:extLst>
            <c:ext xmlns:c16="http://schemas.microsoft.com/office/drawing/2014/chart" uri="{C3380CC4-5D6E-409C-BE32-E72D297353CC}">
              <c16:uniqueId val="{00000005-42ED-4572-96FA-61596BA71DA7}"/>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sz="1600" b="1" i="0" u="none" strike="noStrike" baseline="0">
                <a:effectLst/>
              </a:rPr>
              <a:t>Cost to run per 10,000km - Grx 810 11spd- Wet Contaminated conditions - </a:t>
            </a:r>
            <a:r>
              <a:rPr lang="en-AU" sz="1600" b="1" i="0" u="none" strike="noStrike" baseline="0">
                <a:solidFill>
                  <a:srgbClr val="0070C0"/>
                </a:solidFill>
                <a:effectLst>
                  <a:outerShdw blurRad="50800" dist="38100" dir="5400000" algn="t" rotWithShape="0">
                    <a:prstClr val="black">
                      <a:alpha val="40000"/>
                    </a:prstClr>
                  </a:outerShdw>
                </a:effectLst>
              </a:rPr>
              <a:t>From test block 4 wear </a:t>
            </a:r>
            <a:r>
              <a:rPr lang="en-AU" sz="1600" b="1" i="0" u="none" strike="noStrike" baseline="0">
                <a:effectLst>
                  <a:outerShdw blurRad="50800" dist="38100" dir="5400000" algn="t" rotWithShape="0">
                    <a:prstClr val="black">
                      <a:alpha val="40000"/>
                    </a:prstClr>
                  </a:outerShdw>
                </a:effectLst>
              </a:rPr>
              <a:t>rate</a:t>
            </a:r>
          </a:p>
          <a:p>
            <a:pPr>
              <a:defRPr/>
            </a:pPr>
            <a:r>
              <a:rPr lang="en-AU" sz="1200" b="1" baseline="0"/>
              <a:t>*Lower is better</a:t>
            </a:r>
            <a:endParaRPr lang="en-AU" sz="1200" b="1"/>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'Cost to Run Charts'!$AB$70</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Charts'!$AC$70</c:f>
              <c:numCache>
                <c:formatCode>_("$"* #,##0.00_);_("$"* \(#,##0.00\);_("$"* "-"??_);_(@_)</c:formatCode>
                <c:ptCount val="1"/>
                <c:pt idx="0">
                  <c:v>489.92</c:v>
                </c:pt>
              </c:numCache>
            </c:numRef>
          </c:val>
          <c:extLst>
            <c:ext xmlns:c16="http://schemas.microsoft.com/office/drawing/2014/chart" uri="{C3380CC4-5D6E-409C-BE32-E72D297353CC}">
              <c16:uniqueId val="{00000000-0C3B-46C0-839C-ACFBFA293928}"/>
            </c:ext>
          </c:extLst>
        </c:ser>
        <c:ser>
          <c:idx val="1"/>
          <c:order val="1"/>
          <c:tx>
            <c:strRef>
              <c:f>'Cost to Run Charts'!$AB$71</c:f>
              <c:strCache>
                <c:ptCount val="1"/>
                <c:pt idx="0">
                  <c:v>Drip Wax</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Charts'!$AC$71</c:f>
              <c:numCache>
                <c:formatCode>_("$"* #,##0.00_);_("$"* \(#,##0.00\);_("$"* "-"??_);_(@_)</c:formatCode>
                <c:ptCount val="1"/>
                <c:pt idx="0">
                  <c:v>840.01</c:v>
                </c:pt>
              </c:numCache>
            </c:numRef>
          </c:val>
          <c:extLst>
            <c:ext xmlns:c16="http://schemas.microsoft.com/office/drawing/2014/chart" uri="{C3380CC4-5D6E-409C-BE32-E72D297353CC}">
              <c16:uniqueId val="{00000001-0C3B-46C0-839C-ACFBFA293928}"/>
            </c:ext>
          </c:extLst>
        </c:ser>
        <c:ser>
          <c:idx val="2"/>
          <c:order val="2"/>
          <c:tx>
            <c:strRef>
              <c:f>'Cost to Run Charts'!$AB$72</c:f>
              <c:strCache>
                <c:ptCount val="1"/>
                <c:pt idx="0">
                  <c:v>Drip - wet</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Charts'!$AC$72</c:f>
              <c:numCache>
                <c:formatCode>_("$"* #,##0.00_);_("$"* \(#,##0.00\);_("$"* "-"??_);_(@_)</c:formatCode>
                <c:ptCount val="1"/>
                <c:pt idx="0">
                  <c:v>1581.65</c:v>
                </c:pt>
              </c:numCache>
            </c:numRef>
          </c:val>
          <c:extLst>
            <c:ext xmlns:c16="http://schemas.microsoft.com/office/drawing/2014/chart" uri="{C3380CC4-5D6E-409C-BE32-E72D297353CC}">
              <c16:uniqueId val="{00000002-0C3B-46C0-839C-ACFBFA293928}"/>
            </c:ext>
          </c:extLst>
        </c:ser>
        <c:ser>
          <c:idx val="3"/>
          <c:order val="3"/>
          <c:tx>
            <c:strRef>
              <c:f>'Cost to Run Charts'!$AB$73</c:f>
              <c:strCache>
                <c:ptCount val="1"/>
                <c:pt idx="0">
                  <c:v>Average Top 5 Tested</c:v>
                </c:pt>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Charts'!$AC$73</c:f>
              <c:numCache>
                <c:formatCode>_("$"* #,##0.00_);_("$"* \(#,##0.00\);_("$"* "-"??_);_(@_)</c:formatCode>
                <c:ptCount val="1"/>
                <c:pt idx="0">
                  <c:v>406.85</c:v>
                </c:pt>
              </c:numCache>
            </c:numRef>
          </c:val>
          <c:extLst>
            <c:ext xmlns:c16="http://schemas.microsoft.com/office/drawing/2014/chart" uri="{C3380CC4-5D6E-409C-BE32-E72D297353CC}">
              <c16:uniqueId val="{00000003-0C3B-46C0-839C-ACFBFA293928}"/>
            </c:ext>
          </c:extLst>
        </c:ser>
        <c:ser>
          <c:idx val="4"/>
          <c:order val="4"/>
          <c:tx>
            <c:strRef>
              <c:f>'Cost to Run Charts'!$AB$74</c:f>
              <c:strCache>
                <c:ptCount val="1"/>
                <c:pt idx="0">
                  <c:v>Average Worst 5 Tested</c:v>
                </c:pt>
              </c:strCache>
            </c:strRef>
          </c:tx>
          <c:spPr>
            <a:solidFill>
              <a:srgbClr val="FF00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Charts'!$AC$74</c:f>
              <c:numCache>
                <c:formatCode>_("$"* #,##0.00_);_("$"* \(#,##0.00\);_("$"* "-"??_);_(@_)</c:formatCode>
                <c:ptCount val="1"/>
                <c:pt idx="0">
                  <c:v>2642.87</c:v>
                </c:pt>
              </c:numCache>
            </c:numRef>
          </c:val>
          <c:extLst>
            <c:ext xmlns:c16="http://schemas.microsoft.com/office/drawing/2014/chart" uri="{C3380CC4-5D6E-409C-BE32-E72D297353CC}">
              <c16:uniqueId val="{00000004-0C3B-46C0-839C-ACFBFA293928}"/>
            </c:ext>
          </c:extLst>
        </c:ser>
        <c:ser>
          <c:idx val="5"/>
          <c:order val="5"/>
          <c:tx>
            <c:strRef>
              <c:f>'Cost to Run Charts'!$AB$75</c:f>
              <c:strCache>
                <c:ptCount val="1"/>
                <c:pt idx="0">
                  <c:v>Average ALL Lubes</c:v>
                </c:pt>
              </c:strCache>
            </c:strRef>
          </c:tx>
          <c:spPr>
            <a:solidFill>
              <a:schemeClr val="accent2"/>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'Cost to Run Charts'!$AC$75</c:f>
              <c:numCache>
                <c:formatCode>_("$"* #,##0.00_);_("$"* \(#,##0.00\);_("$"* "-"??_);_(@_)</c:formatCode>
                <c:ptCount val="1"/>
                <c:pt idx="0">
                  <c:v>1265.72</c:v>
                </c:pt>
              </c:numCache>
            </c:numRef>
          </c:val>
          <c:extLst>
            <c:ext xmlns:c16="http://schemas.microsoft.com/office/drawing/2014/chart" uri="{C3380CC4-5D6E-409C-BE32-E72D297353CC}">
              <c16:uniqueId val="{00000005-0C3B-46C0-839C-ACFBFA293928}"/>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1"/>
        <c:axPos val="b"/>
        <c:numFmt formatCode="General" sourceLinked="1"/>
        <c:majorTickMark val="none"/>
        <c:minorTickMark val="none"/>
        <c:tickLblPos val="nextTo"/>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Wear</a:t>
            </a:r>
            <a:r>
              <a:rPr lang="en-AU" baseline="0"/>
              <a:t> comparison by type</a:t>
            </a:r>
          </a:p>
          <a:p>
            <a:pPr>
              <a:defRPr/>
            </a:pPr>
            <a:r>
              <a:rPr lang="en-AU" sz="1600" baseline="0"/>
              <a:t>Immersive wax vs Drip wax vs Drip wet</a:t>
            </a:r>
          </a:p>
          <a:p>
            <a:pPr>
              <a:defRPr/>
            </a:pPr>
            <a:r>
              <a:rPr lang="en-AU" sz="1600" baseline="0">
                <a:solidFill>
                  <a:schemeClr val="tx1"/>
                </a:solidFill>
              </a:rPr>
              <a:t>Block 1 - no contamination</a:t>
            </a:r>
          </a:p>
          <a:p>
            <a:pPr>
              <a:defRPr/>
            </a:pPr>
            <a:r>
              <a:rPr lang="en-AU" sz="1600" baseline="0"/>
              <a:t>*Lower is better</a:t>
            </a:r>
            <a:endParaRPr lang="en-AU" sz="16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'Performance by Type Charts'!$AJ$14</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Charts'!$AK$14</c:f>
              <c:numCache>
                <c:formatCode>0.0%</c:formatCode>
                <c:ptCount val="1"/>
                <c:pt idx="0">
                  <c:v>2E-3</c:v>
                </c:pt>
              </c:numCache>
            </c:numRef>
          </c:val>
          <c:extLst>
            <c:ext xmlns:c16="http://schemas.microsoft.com/office/drawing/2014/chart" uri="{C3380CC4-5D6E-409C-BE32-E72D297353CC}">
              <c16:uniqueId val="{00000000-CB8A-4CED-8CC8-46235F0E2109}"/>
            </c:ext>
          </c:extLst>
        </c:ser>
        <c:ser>
          <c:idx val="1"/>
          <c:order val="1"/>
          <c:tx>
            <c:strRef>
              <c:f>'Performance by Type Charts'!$AJ$15</c:f>
              <c:strCache>
                <c:ptCount val="1"/>
                <c:pt idx="0">
                  <c:v>Drip Wax</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Charts'!$AK$15</c:f>
              <c:numCache>
                <c:formatCode>0.0%</c:formatCode>
                <c:ptCount val="1"/>
                <c:pt idx="0">
                  <c:v>0.113</c:v>
                </c:pt>
              </c:numCache>
            </c:numRef>
          </c:val>
          <c:extLst>
            <c:ext xmlns:c16="http://schemas.microsoft.com/office/drawing/2014/chart" uri="{C3380CC4-5D6E-409C-BE32-E72D297353CC}">
              <c16:uniqueId val="{00000001-CB8A-4CED-8CC8-46235F0E2109}"/>
            </c:ext>
          </c:extLst>
        </c:ser>
        <c:ser>
          <c:idx val="2"/>
          <c:order val="2"/>
          <c:tx>
            <c:strRef>
              <c:f>'Performance by Type Charts'!$AJ$16</c:f>
              <c:strCache>
                <c:ptCount val="1"/>
                <c:pt idx="0">
                  <c:v>Drip Lube - Wet</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Charts'!$AK$16</c:f>
              <c:numCache>
                <c:formatCode>0.0%</c:formatCode>
                <c:ptCount val="1"/>
                <c:pt idx="0">
                  <c:v>0.16300000000000001</c:v>
                </c:pt>
              </c:numCache>
            </c:numRef>
          </c:val>
          <c:extLst>
            <c:ext xmlns:c16="http://schemas.microsoft.com/office/drawing/2014/chart" uri="{C3380CC4-5D6E-409C-BE32-E72D297353CC}">
              <c16:uniqueId val="{00000002-CB8A-4CED-8CC8-46235F0E2109}"/>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1"/>
        <c:axPos val="b"/>
        <c:numFmt formatCode="General" sourceLinked="1"/>
        <c:majorTickMark val="none"/>
        <c:minorTickMark val="none"/>
        <c:tickLblPos val="nextTo"/>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AU"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r>
              <a:rPr lang="en-AU"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rPr>
              <a:t>Wear comparison by type</a:t>
            </a:r>
          </a:p>
          <a:p>
            <a:pPr algn="ctr" rtl="0">
              <a:defRPr lang="en-AU">
                <a:solidFill>
                  <a:sysClr val="window" lastClr="FFFFFF">
                    <a:lumMod val="95000"/>
                  </a:sysClr>
                </a:solidFill>
              </a:defRPr>
            </a:pPr>
            <a:r>
              <a:rPr lang="en-AU"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rPr>
              <a:t>Immersive wax vs Drip wax vs Drip wet</a:t>
            </a:r>
          </a:p>
          <a:p>
            <a:pPr algn="ctr" rtl="0">
              <a:defRPr lang="en-AU">
                <a:solidFill>
                  <a:sysClr val="window" lastClr="FFFFFF">
                    <a:lumMod val="95000"/>
                  </a:sysClr>
                </a:solidFill>
              </a:defRPr>
            </a:pPr>
            <a:r>
              <a:rPr lang="en-AU" sz="16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rPr>
              <a:t>Block 2 - Dry Contamination</a:t>
            </a:r>
          </a:p>
          <a:p>
            <a:pPr algn="ctr" rtl="0">
              <a:defRPr lang="en-AU">
                <a:solidFill>
                  <a:sysClr val="window" lastClr="FFFFFF">
                    <a:lumMod val="95000"/>
                  </a:sysClr>
                </a:solidFill>
              </a:defRPr>
            </a:pPr>
            <a:r>
              <a:rPr lang="en-AU"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rPr>
              <a:t>*Lower is better</a:t>
            </a:r>
          </a:p>
        </c:rich>
      </c:tx>
      <c:overlay val="0"/>
      <c:spPr>
        <a:noFill/>
        <a:ln>
          <a:noFill/>
        </a:ln>
        <a:effectLst/>
      </c:spPr>
      <c:txPr>
        <a:bodyPr rot="0" spcFirstLastPara="1" vertOverflow="ellipsis" vert="horz" wrap="square" anchor="ctr" anchorCtr="1"/>
        <a:lstStyle/>
        <a:p>
          <a:pPr algn="ctr" rtl="0">
            <a:defRPr lang="en-AU"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1878293578901583"/>
          <c:y val="0.25543765686534159"/>
          <c:w val="0.85325255525488863"/>
          <c:h val="0.62461862402088564"/>
        </c:manualLayout>
      </c:layout>
      <c:barChart>
        <c:barDir val="col"/>
        <c:grouping val="clustered"/>
        <c:varyColors val="0"/>
        <c:ser>
          <c:idx val="0"/>
          <c:order val="0"/>
          <c:tx>
            <c:strRef>
              <c:f>'Performance by Type Charts'!$AJ$22</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Charts'!$AK$22</c:f>
              <c:numCache>
                <c:formatCode>0.0%</c:formatCode>
                <c:ptCount val="1"/>
                <c:pt idx="0">
                  <c:v>7.0000000000000001E-3</c:v>
                </c:pt>
              </c:numCache>
            </c:numRef>
          </c:val>
          <c:extLst>
            <c:ext xmlns:c16="http://schemas.microsoft.com/office/drawing/2014/chart" uri="{C3380CC4-5D6E-409C-BE32-E72D297353CC}">
              <c16:uniqueId val="{00000000-14D8-46FF-A56E-0DBD1CCD802D}"/>
            </c:ext>
          </c:extLst>
        </c:ser>
        <c:ser>
          <c:idx val="1"/>
          <c:order val="1"/>
          <c:tx>
            <c:strRef>
              <c:f>'Performance by Type Charts'!$AJ$23</c:f>
              <c:strCache>
                <c:ptCount val="1"/>
                <c:pt idx="0">
                  <c:v>Drip Wax</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Charts'!$AK$23</c:f>
              <c:numCache>
                <c:formatCode>0.0%</c:formatCode>
                <c:ptCount val="1"/>
                <c:pt idx="0">
                  <c:v>9.5000000000000001E-2</c:v>
                </c:pt>
              </c:numCache>
            </c:numRef>
          </c:val>
          <c:extLst>
            <c:ext xmlns:c16="http://schemas.microsoft.com/office/drawing/2014/chart" uri="{C3380CC4-5D6E-409C-BE32-E72D297353CC}">
              <c16:uniqueId val="{00000001-14D8-46FF-A56E-0DBD1CCD802D}"/>
            </c:ext>
          </c:extLst>
        </c:ser>
        <c:ser>
          <c:idx val="2"/>
          <c:order val="2"/>
          <c:tx>
            <c:strRef>
              <c:f>'Performance by Type Charts'!$AJ$24</c:f>
              <c:strCache>
                <c:ptCount val="1"/>
                <c:pt idx="0">
                  <c:v>Drip Lube - Wet</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Charts'!$AK$24</c:f>
              <c:numCache>
                <c:formatCode>0.0%</c:formatCode>
                <c:ptCount val="1"/>
                <c:pt idx="0">
                  <c:v>0.46</c:v>
                </c:pt>
              </c:numCache>
            </c:numRef>
          </c:val>
          <c:extLst>
            <c:ext xmlns:c16="http://schemas.microsoft.com/office/drawing/2014/chart" uri="{C3380CC4-5D6E-409C-BE32-E72D297353CC}">
              <c16:uniqueId val="{00000002-14D8-46FF-A56E-0DBD1CCD802D}"/>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1"/>
        <c:axPos val="b"/>
        <c:numFmt formatCode="General" sourceLinked="1"/>
        <c:majorTickMark val="none"/>
        <c:minorTickMark val="none"/>
        <c:tickLblPos val="nextTo"/>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rPr>
              <a:t>Wear comparison by type</a:t>
            </a:r>
          </a:p>
          <a:p>
            <a:pPr>
              <a:defRPr/>
            </a:pPr>
            <a:r>
              <a:rPr lang="en-AU"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rPr>
              <a:t>Immersive wax vs Drip wax vs Drip wet</a:t>
            </a:r>
          </a:p>
          <a:p>
            <a:pPr>
              <a:defRPr/>
            </a:pPr>
            <a:r>
              <a:rPr lang="en-AU" sz="1600" b="1" i="0" u="none" strike="noStrike" kern="1200" spc="100" baseline="0">
                <a:solidFill>
                  <a:schemeClr val="tx1"/>
                </a:solidFill>
                <a:effectLst>
                  <a:outerShdw blurRad="50800" dist="38100" dir="5400000" algn="t" rotWithShape="0">
                    <a:prstClr val="black">
                      <a:alpha val="40000"/>
                    </a:prstClr>
                  </a:outerShdw>
                </a:effectLst>
              </a:rPr>
              <a:t>Block 3 - No Contamination (can it clear contamination from block 2?)</a:t>
            </a:r>
          </a:p>
          <a:p>
            <a:pPr>
              <a:defRPr/>
            </a:pPr>
            <a:r>
              <a:rPr lang="en-AU"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rPr>
              <a:t>*Lower is better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'Performance by Type Charts'!$AJ$31</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Charts'!$AK$31</c:f>
              <c:numCache>
                <c:formatCode>0.0%</c:formatCode>
                <c:ptCount val="1"/>
                <c:pt idx="0">
                  <c:v>1.4999999999999999E-2</c:v>
                </c:pt>
              </c:numCache>
            </c:numRef>
          </c:val>
          <c:extLst>
            <c:ext xmlns:c16="http://schemas.microsoft.com/office/drawing/2014/chart" uri="{C3380CC4-5D6E-409C-BE32-E72D297353CC}">
              <c16:uniqueId val="{00000000-417F-4A0E-9370-DE4D931BF24D}"/>
            </c:ext>
          </c:extLst>
        </c:ser>
        <c:ser>
          <c:idx val="1"/>
          <c:order val="1"/>
          <c:tx>
            <c:strRef>
              <c:f>'Performance by Type Charts'!$AJ$32</c:f>
              <c:strCache>
                <c:ptCount val="1"/>
                <c:pt idx="0">
                  <c:v>Drip Wax</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Charts'!$AK$32</c:f>
              <c:numCache>
                <c:formatCode>0.0%</c:formatCode>
                <c:ptCount val="1"/>
                <c:pt idx="0">
                  <c:v>6.8000000000000005E-2</c:v>
                </c:pt>
              </c:numCache>
            </c:numRef>
          </c:val>
          <c:extLst>
            <c:ext xmlns:c16="http://schemas.microsoft.com/office/drawing/2014/chart" uri="{C3380CC4-5D6E-409C-BE32-E72D297353CC}">
              <c16:uniqueId val="{00000001-417F-4A0E-9370-DE4D931BF24D}"/>
            </c:ext>
          </c:extLst>
        </c:ser>
        <c:ser>
          <c:idx val="2"/>
          <c:order val="2"/>
          <c:tx>
            <c:strRef>
              <c:f>'Performance by Type Charts'!$AJ$33</c:f>
              <c:strCache>
                <c:ptCount val="1"/>
                <c:pt idx="0">
                  <c:v>Drip Lube - Wet</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Charts'!$AK$33</c:f>
              <c:numCache>
                <c:formatCode>0.0%</c:formatCode>
                <c:ptCount val="1"/>
                <c:pt idx="0">
                  <c:v>0.46500000000000002</c:v>
                </c:pt>
              </c:numCache>
            </c:numRef>
          </c:val>
          <c:extLst>
            <c:ext xmlns:c16="http://schemas.microsoft.com/office/drawing/2014/chart" uri="{C3380CC4-5D6E-409C-BE32-E72D297353CC}">
              <c16:uniqueId val="{00000002-417F-4A0E-9370-DE4D931BF24D}"/>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1"/>
        <c:axPos val="b"/>
        <c:numFmt formatCode="General" sourceLinked="1"/>
        <c:majorTickMark val="none"/>
        <c:minorTickMark val="none"/>
        <c:tickLblPos val="nextTo"/>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rPr>
              <a:t>Wear comparison by type</a:t>
            </a:r>
          </a:p>
          <a:p>
            <a:pPr>
              <a:defRPr/>
            </a:pPr>
            <a:r>
              <a:rPr lang="en-AU"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rPr>
              <a:t>Immersive wax vs Drip wax vs Drip wet</a:t>
            </a:r>
          </a:p>
          <a:p>
            <a:pPr>
              <a:defRPr/>
            </a:pPr>
            <a:r>
              <a:rPr lang="en-AU" sz="1600" b="1" i="0" u="none" strike="noStrike" kern="1200" spc="100" baseline="0">
                <a:solidFill>
                  <a:srgbClr val="0070C0"/>
                </a:solidFill>
                <a:effectLst>
                  <a:outerShdw blurRad="50800" dist="38100" dir="5400000" algn="t" rotWithShape="0">
                    <a:prstClr val="black">
                      <a:alpha val="40000"/>
                    </a:prstClr>
                  </a:outerShdw>
                </a:effectLst>
              </a:rPr>
              <a:t>Block 4 - Wet Contamination </a:t>
            </a:r>
          </a:p>
          <a:p>
            <a:pPr>
              <a:defRPr/>
            </a:pPr>
            <a:r>
              <a:rPr lang="en-AU"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rPr>
              <a:t>*Lower is better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'Performance by Type Charts'!$AJ$39</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Charts'!$AK$39</c:f>
              <c:numCache>
                <c:formatCode>0.0%</c:formatCode>
                <c:ptCount val="1"/>
                <c:pt idx="0">
                  <c:v>0.14599999999999999</c:v>
                </c:pt>
              </c:numCache>
            </c:numRef>
          </c:val>
          <c:extLst>
            <c:ext xmlns:c16="http://schemas.microsoft.com/office/drawing/2014/chart" uri="{C3380CC4-5D6E-409C-BE32-E72D297353CC}">
              <c16:uniqueId val="{00000000-9631-4A6E-BE9B-F464207C6301}"/>
            </c:ext>
          </c:extLst>
        </c:ser>
        <c:ser>
          <c:idx val="1"/>
          <c:order val="1"/>
          <c:tx>
            <c:strRef>
              <c:f>'Performance by Type Charts'!$AJ$40</c:f>
              <c:strCache>
                <c:ptCount val="1"/>
                <c:pt idx="0">
                  <c:v>Drip Wax</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Charts'!$AK$40</c:f>
              <c:numCache>
                <c:formatCode>0.0%</c:formatCode>
                <c:ptCount val="1"/>
                <c:pt idx="0">
                  <c:v>0.377</c:v>
                </c:pt>
              </c:numCache>
            </c:numRef>
          </c:val>
          <c:extLst>
            <c:ext xmlns:c16="http://schemas.microsoft.com/office/drawing/2014/chart" uri="{C3380CC4-5D6E-409C-BE32-E72D297353CC}">
              <c16:uniqueId val="{00000001-9631-4A6E-BE9B-F464207C6301}"/>
            </c:ext>
          </c:extLst>
        </c:ser>
        <c:ser>
          <c:idx val="2"/>
          <c:order val="2"/>
          <c:tx>
            <c:strRef>
              <c:f>'Performance by Type Charts'!$AJ$41</c:f>
              <c:strCache>
                <c:ptCount val="1"/>
                <c:pt idx="0">
                  <c:v>Drip Lube - Wet</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Charts'!$AK$41</c:f>
              <c:numCache>
                <c:formatCode>0.0%</c:formatCode>
                <c:ptCount val="1"/>
                <c:pt idx="0">
                  <c:v>0.63</c:v>
                </c:pt>
              </c:numCache>
            </c:numRef>
          </c:val>
          <c:extLst>
            <c:ext xmlns:c16="http://schemas.microsoft.com/office/drawing/2014/chart" uri="{C3380CC4-5D6E-409C-BE32-E72D297353CC}">
              <c16:uniqueId val="{00000002-9631-4A6E-BE9B-F464207C6301}"/>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1"/>
        <c:axPos val="b"/>
        <c:numFmt formatCode="General" sourceLinked="1"/>
        <c:majorTickMark val="none"/>
        <c:minorTickMark val="none"/>
        <c:tickLblPos val="nextTo"/>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rPr>
              <a:t>Wear comparison by type</a:t>
            </a:r>
          </a:p>
          <a:p>
            <a:pPr>
              <a:defRPr/>
            </a:pPr>
            <a:r>
              <a:rPr lang="en-AU"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rPr>
              <a:t>Immersive wax vs Drip wax vs Drip wet</a:t>
            </a:r>
          </a:p>
          <a:p>
            <a:pPr>
              <a:defRPr/>
            </a:pPr>
            <a:r>
              <a:rPr lang="en-AU" sz="1600" b="1" i="0" u="none" strike="noStrike" kern="1200" spc="100" baseline="0">
                <a:solidFill>
                  <a:srgbClr val="FF0000"/>
                </a:solidFill>
                <a:effectLst>
                  <a:outerShdw blurRad="50800" dist="38100" dir="5400000" algn="t" rotWithShape="0">
                    <a:prstClr val="black">
                      <a:alpha val="40000"/>
                    </a:prstClr>
                  </a:outerShdw>
                </a:effectLst>
              </a:rPr>
              <a:t>Block 6 - Extreme contamination</a:t>
            </a:r>
          </a:p>
          <a:p>
            <a:pPr>
              <a:defRPr/>
            </a:pPr>
            <a:r>
              <a:rPr lang="en-AU"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rPr>
              <a:t>*Lower is better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'Performance by Type Charts'!$AJ$55</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Charts'!$AK$55</c:f>
              <c:numCache>
                <c:formatCode>0.0%</c:formatCode>
                <c:ptCount val="1"/>
                <c:pt idx="0">
                  <c:v>0.221</c:v>
                </c:pt>
              </c:numCache>
            </c:numRef>
          </c:val>
          <c:extLst>
            <c:ext xmlns:c16="http://schemas.microsoft.com/office/drawing/2014/chart" uri="{C3380CC4-5D6E-409C-BE32-E72D297353CC}">
              <c16:uniqueId val="{00000000-1071-43CB-ADA9-D06C9D729B90}"/>
            </c:ext>
          </c:extLst>
        </c:ser>
        <c:ser>
          <c:idx val="1"/>
          <c:order val="1"/>
          <c:tx>
            <c:strRef>
              <c:f>'Performance by Type Charts'!$AJ$56</c:f>
              <c:strCache>
                <c:ptCount val="1"/>
                <c:pt idx="0">
                  <c:v>Drip Wax</c:v>
                </c:pt>
              </c:strCache>
            </c:strRef>
          </c:tx>
          <c:spPr>
            <a:solidFill>
              <a:srgbClr val="00B050"/>
            </a:soli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071-43CB-ADA9-D06C9D729B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Charts'!$AK$56</c:f>
              <c:numCache>
                <c:formatCode>0.0%</c:formatCode>
                <c:ptCount val="1"/>
                <c:pt idx="0">
                  <c:v>0.45400000000000001</c:v>
                </c:pt>
              </c:numCache>
            </c:numRef>
          </c:val>
          <c:extLst>
            <c:ext xmlns:c16="http://schemas.microsoft.com/office/drawing/2014/chart" uri="{C3380CC4-5D6E-409C-BE32-E72D297353CC}">
              <c16:uniqueId val="{00000001-1071-43CB-ADA9-D06C9D729B90}"/>
            </c:ext>
          </c:extLst>
        </c:ser>
        <c:ser>
          <c:idx val="2"/>
          <c:order val="2"/>
          <c:tx>
            <c:strRef>
              <c:f>'Performance by Type Charts'!$AJ$57</c:f>
              <c:strCache>
                <c:ptCount val="1"/>
                <c:pt idx="0">
                  <c:v>Drip Lube - Wet</c:v>
                </c:pt>
              </c:strCache>
            </c:strRef>
          </c:tx>
          <c:spPr>
            <a:solidFill>
              <a:srgbClr val="00B0F0"/>
            </a:soli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071-43CB-ADA9-D06C9D729B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Charts'!$AK$57</c:f>
              <c:numCache>
                <c:formatCode>0.0%</c:formatCode>
                <c:ptCount val="1"/>
                <c:pt idx="0">
                  <c:v>1.0009999999999999</c:v>
                </c:pt>
              </c:numCache>
            </c:numRef>
          </c:val>
          <c:extLst>
            <c:ext xmlns:c16="http://schemas.microsoft.com/office/drawing/2014/chart" uri="{C3380CC4-5D6E-409C-BE32-E72D297353CC}">
              <c16:uniqueId val="{00000002-1071-43CB-ADA9-D06C9D729B90}"/>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1"/>
        <c:axPos val="b"/>
        <c:numFmt formatCode="General" sourceLinked="1"/>
        <c:majorTickMark val="none"/>
        <c:minorTickMark val="none"/>
        <c:tickLblPos val="nextTo"/>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Wear</a:t>
            </a:r>
            <a:r>
              <a:rPr lang="en-AU" baseline="0"/>
              <a:t> comparison by type</a:t>
            </a:r>
          </a:p>
          <a:p>
            <a:pPr>
              <a:defRPr/>
            </a:pPr>
            <a:r>
              <a:rPr lang="en-AU" i="1" u="sng" baseline="0">
                <a:solidFill>
                  <a:schemeClr val="accent2"/>
                </a:solidFill>
              </a:rPr>
              <a:t>Main Test - Blocks 1 through 5, cumulative wear data</a:t>
            </a:r>
          </a:p>
          <a:p>
            <a:pPr>
              <a:defRPr/>
            </a:pPr>
            <a:r>
              <a:rPr lang="en-AU" sz="1600" baseline="0"/>
              <a:t>Immersive wax vs Drip wax vs Drip wet</a:t>
            </a:r>
          </a:p>
          <a:p>
            <a:pPr>
              <a:defRPr/>
            </a:pPr>
            <a:r>
              <a:rPr lang="en-AU" sz="1600" baseline="0"/>
              <a:t>*Lower is better</a:t>
            </a:r>
            <a:endParaRPr lang="en-AU" sz="16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'Performance by Type Charts'!$AJ$63</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Charts'!$AK$63</c:f>
              <c:numCache>
                <c:formatCode>0.0%</c:formatCode>
                <c:ptCount val="1"/>
                <c:pt idx="0">
                  <c:v>0.17899999999999999</c:v>
                </c:pt>
              </c:numCache>
            </c:numRef>
          </c:val>
          <c:extLst>
            <c:ext xmlns:c16="http://schemas.microsoft.com/office/drawing/2014/chart" uri="{C3380CC4-5D6E-409C-BE32-E72D297353CC}">
              <c16:uniqueId val="{00000000-C5E2-449B-A444-34F195889C58}"/>
            </c:ext>
          </c:extLst>
        </c:ser>
        <c:ser>
          <c:idx val="1"/>
          <c:order val="1"/>
          <c:tx>
            <c:strRef>
              <c:f>'Performance by Type Charts'!$AJ$64</c:f>
              <c:strCache>
                <c:ptCount val="1"/>
                <c:pt idx="0">
                  <c:v>Drip Wax</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Charts'!$AK$64</c:f>
              <c:numCache>
                <c:formatCode>0.0%</c:formatCode>
                <c:ptCount val="1"/>
                <c:pt idx="0">
                  <c:v>0.90200000000000002</c:v>
                </c:pt>
              </c:numCache>
            </c:numRef>
          </c:val>
          <c:extLst>
            <c:ext xmlns:c16="http://schemas.microsoft.com/office/drawing/2014/chart" uri="{C3380CC4-5D6E-409C-BE32-E72D297353CC}">
              <c16:uniqueId val="{00000001-C5E2-449B-A444-34F195889C58}"/>
            </c:ext>
          </c:extLst>
        </c:ser>
        <c:ser>
          <c:idx val="2"/>
          <c:order val="2"/>
          <c:tx>
            <c:strRef>
              <c:f>'Performance by Type Charts'!$AJ$65</c:f>
              <c:strCache>
                <c:ptCount val="1"/>
                <c:pt idx="0">
                  <c:v>Drip Lube - Wet</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Charts'!$AK$65</c:f>
              <c:numCache>
                <c:formatCode>0.0%</c:formatCode>
                <c:ptCount val="1"/>
                <c:pt idx="0">
                  <c:v>2.2610000000000001</c:v>
                </c:pt>
              </c:numCache>
            </c:numRef>
          </c:val>
          <c:extLst>
            <c:ext xmlns:c16="http://schemas.microsoft.com/office/drawing/2014/chart" uri="{C3380CC4-5D6E-409C-BE32-E72D297353CC}">
              <c16:uniqueId val="{00000002-C5E2-449B-A444-34F195889C58}"/>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1"/>
        <c:axPos val="b"/>
        <c:numFmt formatCode="General" sourceLinked="1"/>
        <c:majorTickMark val="none"/>
        <c:minorTickMark val="none"/>
        <c:tickLblPos val="nextTo"/>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 Wear -</a:t>
            </a:r>
            <a:r>
              <a:rPr lang="en-AU" baseline="0"/>
              <a:t> Block 1 - 0 to 1000km. Initial penetration issue check + Dry road performance. Synergetic vs Top 5 Best / Worst / All </a:t>
            </a:r>
            <a:r>
              <a:rPr lang="en-AU" u="sng" baseline="0"/>
              <a:t>DRIP</a:t>
            </a:r>
            <a:r>
              <a:rPr lang="en-AU" baseline="0"/>
              <a:t> Lubes</a:t>
            </a:r>
            <a:r>
              <a:rPr lang="en-AU" sz="1000" baseline="0"/>
              <a:t>*Lower is better</a:t>
            </a:r>
            <a:endParaRPr lang="en-AU" sz="10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AU"/>
        </a:p>
      </c:txPr>
    </c:title>
    <c:autoTitleDeleted val="0"/>
    <c:plotArea>
      <c:layout/>
      <c:barChart>
        <c:barDir val="col"/>
        <c:grouping val="clustered"/>
        <c:varyColors val="0"/>
        <c:ser>
          <c:idx val="0"/>
          <c:order val="0"/>
          <c:tx>
            <c:v>Silca Synergetic</c:v>
          </c:tx>
          <c:spPr>
            <a:solidFill>
              <a:srgbClr val="FFFFFF"/>
            </a:solidFill>
            <a:ln>
              <a:noFill/>
            </a:ln>
            <a:effectLst>
              <a:outerShdw blurRad="57150" dist="19050" dir="5400000" algn="ctr" rotWithShape="0">
                <a:srgbClr val="000000">
                  <a:alpha val="63000"/>
                </a:srgbClr>
              </a:outerShdw>
            </a:effectLst>
          </c:spPr>
          <c:invertIfNegative val="0"/>
          <c:val>
            <c:numRef>
              <c:f>'Drip Lube Review charts data'!$B$4</c:f>
              <c:numCache>
                <c:formatCode>0.0%</c:formatCode>
                <c:ptCount val="1"/>
                <c:pt idx="0">
                  <c:v>1E-3</c:v>
                </c:pt>
              </c:numCache>
            </c:numRef>
          </c:val>
          <c:extLst>
            <c:ext xmlns:c16="http://schemas.microsoft.com/office/drawing/2014/chart" uri="{C3380CC4-5D6E-409C-BE32-E72D297353CC}">
              <c16:uniqueId val="{0000000F-07A1-436E-9F4C-5A1AF0464DCF}"/>
            </c:ext>
          </c:extLst>
        </c:ser>
        <c:ser>
          <c:idx val="1"/>
          <c:order val="1"/>
          <c:tx>
            <c:strRef>
              <c:f>'Drip Lube Review charts data'!$A$5</c:f>
              <c:strCache>
                <c:ptCount val="1"/>
                <c:pt idx="0">
                  <c:v>Ufo Drip New Formula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'Drip Lube Review charts data'!$B$5</c:f>
              <c:numCache>
                <c:formatCode>0.0%</c:formatCode>
                <c:ptCount val="1"/>
                <c:pt idx="0">
                  <c:v>2.3E-2</c:v>
                </c:pt>
              </c:numCache>
            </c:numRef>
          </c:val>
          <c:extLst>
            <c:ext xmlns:c16="http://schemas.microsoft.com/office/drawing/2014/chart" uri="{C3380CC4-5D6E-409C-BE32-E72D297353CC}">
              <c16:uniqueId val="{00000010-07A1-436E-9F4C-5A1AF0464DCF}"/>
            </c:ext>
          </c:extLst>
        </c:ser>
        <c:ser>
          <c:idx val="2"/>
          <c:order val="2"/>
          <c:tx>
            <c:strRef>
              <c:f>'Drip Lube Review charts data'!$A$6</c:f>
              <c:strCache>
                <c:ptCount val="1"/>
                <c:pt idx="0">
                  <c:v>Silca SS Drip </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'Drip Lube Review charts data'!$B$6</c:f>
              <c:numCache>
                <c:formatCode>0.0%</c:formatCode>
                <c:ptCount val="1"/>
                <c:pt idx="0">
                  <c:v>2.9000000000000001E-2</c:v>
                </c:pt>
              </c:numCache>
            </c:numRef>
          </c:val>
          <c:extLst>
            <c:ext xmlns:c16="http://schemas.microsoft.com/office/drawing/2014/chart" uri="{C3380CC4-5D6E-409C-BE32-E72D297353CC}">
              <c16:uniqueId val="{00000011-07A1-436E-9F4C-5A1AF0464DCF}"/>
            </c:ext>
          </c:extLst>
        </c:ser>
        <c:ser>
          <c:idx val="3"/>
          <c:order val="3"/>
          <c:tx>
            <c:strRef>
              <c:f>'Drip Lube Review charts data'!$A$7</c:f>
              <c:strCache>
                <c:ptCount val="1"/>
                <c:pt idx="0">
                  <c:v>Tru-Tension Tungsten Race (D.A)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'Drip Lube Review charts data'!$B$7</c:f>
              <c:numCache>
                <c:formatCode>0.0%</c:formatCode>
                <c:ptCount val="1"/>
                <c:pt idx="0">
                  <c:v>5.3999999999999999E-2</c:v>
                </c:pt>
              </c:numCache>
            </c:numRef>
          </c:val>
          <c:extLst>
            <c:ext xmlns:c16="http://schemas.microsoft.com/office/drawing/2014/chart" uri="{C3380CC4-5D6E-409C-BE32-E72D297353CC}">
              <c16:uniqueId val="{00000012-07A1-436E-9F4C-5A1AF0464DCF}"/>
            </c:ext>
          </c:extLst>
        </c:ser>
        <c:ser>
          <c:idx val="4"/>
          <c:order val="4"/>
          <c:tx>
            <c:strRef>
              <c:f>'Drip Lube Review charts data'!$A$8</c:f>
              <c:strCache>
                <c:ptCount val="1"/>
                <c:pt idx="0">
                  <c:v>Rock N Roll Gold</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'Drip Lube Review charts data'!$B$8</c:f>
              <c:numCache>
                <c:formatCode>0.0%</c:formatCode>
                <c:ptCount val="1"/>
                <c:pt idx="0">
                  <c:v>8.8999999999999996E-2</c:v>
                </c:pt>
              </c:numCache>
            </c:numRef>
          </c:val>
          <c:extLst>
            <c:ext xmlns:c16="http://schemas.microsoft.com/office/drawing/2014/chart" uri="{C3380CC4-5D6E-409C-BE32-E72D297353CC}">
              <c16:uniqueId val="{00000013-07A1-436E-9F4C-5A1AF0464DCF}"/>
            </c:ext>
          </c:extLst>
        </c:ser>
        <c:ser>
          <c:idx val="5"/>
          <c:order val="5"/>
          <c:tx>
            <c:strRef>
              <c:f>'Drip Lube Review charts data'!$A$9</c:f>
              <c:strCache>
                <c:ptCount val="1"/>
                <c:pt idx="0">
                  <c:v>Average Top 5 Drip lubes</c:v>
                </c:pt>
              </c:strCache>
            </c:strRef>
          </c:tx>
          <c:spPr>
            <a:solidFill>
              <a:srgbClr val="00FF00"/>
            </a:solidFill>
            <a:ln>
              <a:noFill/>
            </a:ln>
            <a:effectLst>
              <a:outerShdw blurRad="57150" dist="19050" dir="5400000" algn="ctr" rotWithShape="0">
                <a:srgbClr val="000000">
                  <a:alpha val="63000"/>
                </a:srgbClr>
              </a:outerShdw>
            </a:effectLst>
          </c:spPr>
          <c:invertIfNegative val="0"/>
          <c:val>
            <c:numRef>
              <c:f>'Drip Lube Review charts data'!$B$9</c:f>
              <c:numCache>
                <c:formatCode>0.0%</c:formatCode>
                <c:ptCount val="1"/>
                <c:pt idx="0">
                  <c:v>3.9E-2</c:v>
                </c:pt>
              </c:numCache>
            </c:numRef>
          </c:val>
          <c:extLst>
            <c:ext xmlns:c16="http://schemas.microsoft.com/office/drawing/2014/chart" uri="{C3380CC4-5D6E-409C-BE32-E72D297353CC}">
              <c16:uniqueId val="{00000014-07A1-436E-9F4C-5A1AF0464DCF}"/>
            </c:ext>
          </c:extLst>
        </c:ser>
        <c:ser>
          <c:idx val="6"/>
          <c:order val="6"/>
          <c:tx>
            <c:strRef>
              <c:f>'Drip Lube Review charts data'!$A$10</c:f>
              <c:strCache>
                <c:ptCount val="1"/>
                <c:pt idx="0">
                  <c:v>Average ALL Drip Lubes</c:v>
                </c:pt>
              </c:strCache>
            </c:strRef>
          </c:tx>
          <c:spPr>
            <a:solidFill>
              <a:srgbClr val="FF00FF"/>
            </a:solidFill>
            <a:ln>
              <a:noFill/>
            </a:ln>
            <a:effectLst>
              <a:outerShdw blurRad="57150" dist="19050" dir="5400000" algn="ctr" rotWithShape="0">
                <a:srgbClr val="000000">
                  <a:alpha val="63000"/>
                </a:srgbClr>
              </a:outerShdw>
            </a:effectLst>
          </c:spPr>
          <c:invertIfNegative val="0"/>
          <c:val>
            <c:numRef>
              <c:f>'Drip Lube Review charts data'!$B$10</c:f>
              <c:numCache>
                <c:formatCode>0.0%</c:formatCode>
                <c:ptCount val="1"/>
                <c:pt idx="0">
                  <c:v>0.155</c:v>
                </c:pt>
              </c:numCache>
            </c:numRef>
          </c:val>
          <c:extLst>
            <c:ext xmlns:c16="http://schemas.microsoft.com/office/drawing/2014/chart" uri="{C3380CC4-5D6E-409C-BE32-E72D297353CC}">
              <c16:uniqueId val="{00000015-07A1-436E-9F4C-5A1AF0464DCF}"/>
            </c:ext>
          </c:extLst>
        </c:ser>
        <c:ser>
          <c:idx val="7"/>
          <c:order val="7"/>
          <c:tx>
            <c:strRef>
              <c:f>'Drip Lube Review charts data'!$A$11</c:f>
              <c:strCache>
                <c:ptCount val="1"/>
                <c:pt idx="0">
                  <c:v>Average 5 WORST drip lubes</c:v>
                </c:pt>
              </c:strCache>
            </c:strRef>
          </c:tx>
          <c:spPr>
            <a:solidFill>
              <a:srgbClr val="FF0000"/>
            </a:solidFill>
            <a:ln>
              <a:noFill/>
            </a:ln>
            <a:effectLst>
              <a:outerShdw blurRad="57150" dist="19050" dir="5400000" algn="ctr" rotWithShape="0">
                <a:srgbClr val="000000">
                  <a:alpha val="63000"/>
                </a:srgbClr>
              </a:outerShdw>
            </a:effectLst>
          </c:spPr>
          <c:invertIfNegative val="0"/>
          <c:val>
            <c:numRef>
              <c:f>'Drip Lube Review charts data'!$B$11</c:f>
              <c:numCache>
                <c:formatCode>0.0%</c:formatCode>
                <c:ptCount val="1"/>
                <c:pt idx="0">
                  <c:v>0.25900000000000001</c:v>
                </c:pt>
              </c:numCache>
            </c:numRef>
          </c:val>
          <c:extLst>
            <c:ext xmlns:c16="http://schemas.microsoft.com/office/drawing/2014/chart" uri="{C3380CC4-5D6E-409C-BE32-E72D297353CC}">
              <c16:uniqueId val="{00000016-07A1-436E-9F4C-5A1AF0464DCF}"/>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sz="1200"/>
              <a:t>Dry offroad conditions test - Number of chains worn to 0.5% wear replacement mark per 5000km</a:t>
            </a:r>
          </a:p>
          <a:p>
            <a:pPr>
              <a:defRPr sz="1200"/>
            </a:pPr>
            <a:r>
              <a:rPr lang="en-AU" sz="1200" i="1" baseline="0"/>
              <a:t>*Lower is better</a:t>
            </a:r>
          </a:p>
        </c:rich>
      </c:tx>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'Data Performance consol 1 data'!$A$18</c:f>
              <c:strCache>
                <c:ptCount val="1"/>
                <c:pt idx="0">
                  <c:v>Immersive wax - Top 5 average</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data'!$B$18</c:f>
              <c:numCache>
                <c:formatCode>0.00</c:formatCode>
                <c:ptCount val="1"/>
                <c:pt idx="0">
                  <c:v>0.04</c:v>
                </c:pt>
              </c:numCache>
            </c:numRef>
          </c:val>
          <c:extLst>
            <c:ext xmlns:c16="http://schemas.microsoft.com/office/drawing/2014/chart" uri="{C3380CC4-5D6E-409C-BE32-E72D297353CC}">
              <c16:uniqueId val="{00000000-81F5-4044-98D6-E62480CEC9B8}"/>
            </c:ext>
          </c:extLst>
        </c:ser>
        <c:ser>
          <c:idx val="1"/>
          <c:order val="1"/>
          <c:tx>
            <c:strRef>
              <c:f>'Data Performance consol 1 data'!$A$19</c:f>
              <c:strCache>
                <c:ptCount val="1"/>
                <c:pt idx="0">
                  <c:v>Immersive wax - Median</c:v>
                </c:pt>
              </c:strCache>
            </c:strRef>
          </c:tx>
          <c:spPr>
            <a:solidFill>
              <a:srgbClr val="FF3399"/>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data'!$B$19</c:f>
              <c:numCache>
                <c:formatCode>0.00</c:formatCode>
                <c:ptCount val="1"/>
                <c:pt idx="0">
                  <c:v>0.12</c:v>
                </c:pt>
              </c:numCache>
            </c:numRef>
          </c:val>
          <c:extLst>
            <c:ext xmlns:c16="http://schemas.microsoft.com/office/drawing/2014/chart" uri="{C3380CC4-5D6E-409C-BE32-E72D297353CC}">
              <c16:uniqueId val="{00000001-81F5-4044-98D6-E62480CEC9B8}"/>
            </c:ext>
          </c:extLst>
        </c:ser>
        <c:ser>
          <c:idx val="2"/>
          <c:order val="2"/>
          <c:tx>
            <c:strRef>
              <c:f>'Data Performance consol 1 data'!$A$20</c:f>
              <c:strCache>
                <c:ptCount val="1"/>
                <c:pt idx="0">
                  <c:v>Wax Drip - Top 5 Average</c:v>
                </c:pt>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data'!$B$20</c:f>
              <c:numCache>
                <c:formatCode>0.00</c:formatCode>
                <c:ptCount val="1"/>
                <c:pt idx="0">
                  <c:v>0.17</c:v>
                </c:pt>
              </c:numCache>
            </c:numRef>
          </c:val>
          <c:extLst>
            <c:ext xmlns:c16="http://schemas.microsoft.com/office/drawing/2014/chart" uri="{C3380CC4-5D6E-409C-BE32-E72D297353CC}">
              <c16:uniqueId val="{00000002-81F5-4044-98D6-E62480CEC9B8}"/>
            </c:ext>
          </c:extLst>
        </c:ser>
        <c:ser>
          <c:idx val="3"/>
          <c:order val="3"/>
          <c:tx>
            <c:strRef>
              <c:f>'Data Performance consol 1 data'!$A$21</c:f>
              <c:strCache>
                <c:ptCount val="1"/>
                <c:pt idx="0">
                  <c:v>Wax Drip -  Median</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data'!$B$21</c:f>
              <c:numCache>
                <c:formatCode>0.00</c:formatCode>
                <c:ptCount val="1"/>
                <c:pt idx="0">
                  <c:v>0.5</c:v>
                </c:pt>
              </c:numCache>
            </c:numRef>
          </c:val>
          <c:extLst>
            <c:ext xmlns:c16="http://schemas.microsoft.com/office/drawing/2014/chart" uri="{C3380CC4-5D6E-409C-BE32-E72D297353CC}">
              <c16:uniqueId val="{00000003-81F5-4044-98D6-E62480CEC9B8}"/>
            </c:ext>
          </c:extLst>
        </c:ser>
        <c:ser>
          <c:idx val="4"/>
          <c:order val="4"/>
          <c:tx>
            <c:strRef>
              <c:f>'Data Performance consol 1 data'!$A$22</c:f>
              <c:strCache>
                <c:ptCount val="1"/>
                <c:pt idx="0">
                  <c:v>Wet lubricant - Top 5 Average</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data'!$B$22</c:f>
              <c:numCache>
                <c:formatCode>0.00</c:formatCode>
                <c:ptCount val="1"/>
                <c:pt idx="0">
                  <c:v>0.81</c:v>
                </c:pt>
              </c:numCache>
            </c:numRef>
          </c:val>
          <c:extLst>
            <c:ext xmlns:c16="http://schemas.microsoft.com/office/drawing/2014/chart" uri="{C3380CC4-5D6E-409C-BE32-E72D297353CC}">
              <c16:uniqueId val="{00000004-81F5-4044-98D6-E62480CEC9B8}"/>
            </c:ext>
          </c:extLst>
        </c:ser>
        <c:ser>
          <c:idx val="5"/>
          <c:order val="5"/>
          <c:tx>
            <c:strRef>
              <c:f>'Data Performance consol 1 data'!$A$23</c:f>
              <c:strCache>
                <c:ptCount val="1"/>
                <c:pt idx="0">
                  <c:v>Wet Lubricant - Median</c:v>
                </c:pt>
              </c:strCache>
            </c:strRef>
          </c:tx>
          <c:spPr>
            <a:solidFill>
              <a:srgbClr val="0070C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data'!$B$23</c:f>
              <c:numCache>
                <c:formatCode>0.00</c:formatCode>
                <c:ptCount val="1"/>
                <c:pt idx="0">
                  <c:v>1.82</c:v>
                </c:pt>
              </c:numCache>
            </c:numRef>
          </c:val>
          <c:extLst>
            <c:ext xmlns:c16="http://schemas.microsoft.com/office/drawing/2014/chart" uri="{C3380CC4-5D6E-409C-BE32-E72D297353CC}">
              <c16:uniqueId val="{00000005-81F5-4044-98D6-E62480CEC9B8}"/>
            </c:ext>
          </c:extLst>
        </c:ser>
        <c:ser>
          <c:idx val="6"/>
          <c:order val="6"/>
          <c:tx>
            <c:strRef>
              <c:f>'Data Performance consol 1 data'!$A$24</c:f>
              <c:strCache>
                <c:ptCount val="1"/>
                <c:pt idx="0">
                  <c:v>Tunap Ultimate Synthetic</c:v>
                </c:pt>
              </c:strCache>
            </c:strRef>
          </c:tx>
          <c:spPr>
            <a:solidFill>
              <a:srgbClr val="FF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data'!$B$24</c:f>
              <c:numCache>
                <c:formatCode>0.00</c:formatCode>
                <c:ptCount val="1"/>
                <c:pt idx="0">
                  <c:v>1.82</c:v>
                </c:pt>
              </c:numCache>
            </c:numRef>
          </c:val>
          <c:extLst>
            <c:ext xmlns:c16="http://schemas.microsoft.com/office/drawing/2014/chart" uri="{C3380CC4-5D6E-409C-BE32-E72D297353CC}">
              <c16:uniqueId val="{00000000-9E17-4901-8FC8-34E27C220731}"/>
            </c:ext>
          </c:extLst>
        </c:ser>
        <c:ser>
          <c:idx val="7"/>
          <c:order val="7"/>
          <c:tx>
            <c:strRef>
              <c:f>'Data Performance consol 1 data'!$A$25</c:f>
              <c:strCache>
                <c:ptCount val="1"/>
                <c:pt idx="0">
                  <c:v>Bike Fleet average</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data'!$B$25</c:f>
              <c:numCache>
                <c:formatCode>0.00</c:formatCode>
                <c:ptCount val="1"/>
                <c:pt idx="0">
                  <c:v>4.3</c:v>
                </c:pt>
              </c:numCache>
            </c:numRef>
          </c:val>
          <c:extLst>
            <c:ext xmlns:c16="http://schemas.microsoft.com/office/drawing/2014/chart" uri="{C3380CC4-5D6E-409C-BE32-E72D297353CC}">
              <c16:uniqueId val="{00000000-F5E4-4B3A-9654-7F9FF25B09E4}"/>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 Wear -</a:t>
            </a:r>
            <a:r>
              <a:rPr lang="en-AU" baseline="0"/>
              <a:t> Block 2 - 1000km Dry contamination Block - Performance in dry gravel / mtb / cx. Synergetic vs Top 5 Best / Worst / All </a:t>
            </a:r>
            <a:r>
              <a:rPr lang="en-AU" u="sng" baseline="0"/>
              <a:t>DRIP</a:t>
            </a:r>
            <a:r>
              <a:rPr lang="en-AU" baseline="0"/>
              <a:t> lubes. </a:t>
            </a:r>
            <a:r>
              <a:rPr lang="en-AU" sz="1000" baseline="0"/>
              <a:t>*Lower is better</a:t>
            </a:r>
            <a:endParaRPr lang="en-AU" sz="10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AU"/>
        </a:p>
      </c:txPr>
    </c:title>
    <c:autoTitleDeleted val="0"/>
    <c:plotArea>
      <c:layout/>
      <c:barChart>
        <c:barDir val="col"/>
        <c:grouping val="clustered"/>
        <c:varyColors val="0"/>
        <c:ser>
          <c:idx val="0"/>
          <c:order val="0"/>
          <c:tx>
            <c:v>Silca Synergetic</c:v>
          </c:tx>
          <c:spPr>
            <a:solidFill>
              <a:srgbClr val="FFFFFF"/>
            </a:solidFill>
            <a:ln>
              <a:noFill/>
            </a:ln>
            <a:effectLst>
              <a:outerShdw blurRad="57150" dist="19050" dir="5400000" algn="ctr" rotWithShape="0">
                <a:srgbClr val="000000">
                  <a:alpha val="63000"/>
                </a:srgbClr>
              </a:outerShdw>
            </a:effectLst>
          </c:spPr>
          <c:invertIfNegative val="0"/>
          <c:val>
            <c:numRef>
              <c:f>'Drip Lube Review charts data'!$B$18</c:f>
              <c:numCache>
                <c:formatCode>0.0%</c:formatCode>
                <c:ptCount val="1"/>
                <c:pt idx="0">
                  <c:v>0.186</c:v>
                </c:pt>
              </c:numCache>
            </c:numRef>
          </c:val>
          <c:extLst>
            <c:ext xmlns:c16="http://schemas.microsoft.com/office/drawing/2014/chart" uri="{C3380CC4-5D6E-409C-BE32-E72D297353CC}">
              <c16:uniqueId val="{00000000-A168-4C27-8D36-9B14DBDB9F69}"/>
            </c:ext>
          </c:extLst>
        </c:ser>
        <c:ser>
          <c:idx val="1"/>
          <c:order val="1"/>
          <c:tx>
            <c:strRef>
              <c:f>'Drip Lube Review charts data'!$A$19</c:f>
              <c:strCache>
                <c:ptCount val="1"/>
                <c:pt idx="0">
                  <c:v>Tru-Tension Tungsten Race (D.A)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'Drip Lube Review charts data'!$B$19</c:f>
              <c:numCache>
                <c:formatCode>0.0%</c:formatCode>
                <c:ptCount val="1"/>
                <c:pt idx="0">
                  <c:v>0.02</c:v>
                </c:pt>
              </c:numCache>
            </c:numRef>
          </c:val>
          <c:extLst>
            <c:ext xmlns:c16="http://schemas.microsoft.com/office/drawing/2014/chart" uri="{C3380CC4-5D6E-409C-BE32-E72D297353CC}">
              <c16:uniqueId val="{00000001-A168-4C27-8D36-9B14DBDB9F69}"/>
            </c:ext>
          </c:extLst>
        </c:ser>
        <c:ser>
          <c:idx val="2"/>
          <c:order val="2"/>
          <c:tx>
            <c:strRef>
              <c:f>'Drip Lube Review charts data'!$A$20</c:f>
              <c:strCache>
                <c:ptCount val="1"/>
                <c:pt idx="0">
                  <c:v>Ufo Drip New Formula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'Drip Lube Review charts data'!$B$20</c:f>
              <c:numCache>
                <c:formatCode>0.0%</c:formatCode>
                <c:ptCount val="1"/>
                <c:pt idx="0">
                  <c:v>3.4000000000000002E-2</c:v>
                </c:pt>
              </c:numCache>
            </c:numRef>
          </c:val>
          <c:extLst>
            <c:ext xmlns:c16="http://schemas.microsoft.com/office/drawing/2014/chart" uri="{C3380CC4-5D6E-409C-BE32-E72D297353CC}">
              <c16:uniqueId val="{00000002-A168-4C27-8D36-9B14DBDB9F69}"/>
            </c:ext>
          </c:extLst>
        </c:ser>
        <c:ser>
          <c:idx val="3"/>
          <c:order val="3"/>
          <c:tx>
            <c:strRef>
              <c:f>'Drip Lube Review charts data'!$A$21</c:f>
              <c:strCache>
                <c:ptCount val="1"/>
                <c:pt idx="0">
                  <c:v>Silca SS Drip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'Drip Lube Review charts data'!$B$21</c:f>
              <c:numCache>
                <c:formatCode>0.0%</c:formatCode>
                <c:ptCount val="1"/>
                <c:pt idx="0">
                  <c:v>4.5999999999999999E-2</c:v>
                </c:pt>
              </c:numCache>
            </c:numRef>
          </c:val>
          <c:extLst>
            <c:ext xmlns:c16="http://schemas.microsoft.com/office/drawing/2014/chart" uri="{C3380CC4-5D6E-409C-BE32-E72D297353CC}">
              <c16:uniqueId val="{00000003-A168-4C27-8D36-9B14DBDB9F69}"/>
            </c:ext>
          </c:extLst>
        </c:ser>
        <c:ser>
          <c:idx val="4"/>
          <c:order val="4"/>
          <c:tx>
            <c:strRef>
              <c:f>'Drip Lube Review charts data'!$A$22</c:f>
              <c:strCache>
                <c:ptCount val="1"/>
                <c:pt idx="0">
                  <c:v>Tru-Tension Tungsten All Weather</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'Drip Lube Review charts data'!$B$22</c:f>
              <c:numCache>
                <c:formatCode>0.0%</c:formatCode>
                <c:ptCount val="1"/>
                <c:pt idx="0">
                  <c:v>0.1</c:v>
                </c:pt>
              </c:numCache>
            </c:numRef>
          </c:val>
          <c:extLst>
            <c:ext xmlns:c16="http://schemas.microsoft.com/office/drawing/2014/chart" uri="{C3380CC4-5D6E-409C-BE32-E72D297353CC}">
              <c16:uniqueId val="{00000004-A168-4C27-8D36-9B14DBDB9F69}"/>
            </c:ext>
          </c:extLst>
        </c:ser>
        <c:ser>
          <c:idx val="5"/>
          <c:order val="5"/>
          <c:tx>
            <c:strRef>
              <c:f>'Drip Lube Review charts data'!$A$23</c:f>
              <c:strCache>
                <c:ptCount val="1"/>
                <c:pt idx="0">
                  <c:v>Average Top 5 Drip lubes</c:v>
                </c:pt>
              </c:strCache>
            </c:strRef>
          </c:tx>
          <c:spPr>
            <a:solidFill>
              <a:srgbClr val="00FF00"/>
            </a:solidFill>
            <a:ln>
              <a:noFill/>
            </a:ln>
            <a:effectLst>
              <a:outerShdw blurRad="57150" dist="19050" dir="5400000" algn="ctr" rotWithShape="0">
                <a:srgbClr val="000000">
                  <a:alpha val="63000"/>
                </a:srgbClr>
              </a:outerShdw>
            </a:effectLst>
          </c:spPr>
          <c:invertIfNegative val="0"/>
          <c:val>
            <c:numRef>
              <c:f>'Drip Lube Review charts data'!$B$23</c:f>
              <c:numCache>
                <c:formatCode>0.0%</c:formatCode>
                <c:ptCount val="1"/>
                <c:pt idx="0">
                  <c:v>7.4999999999999997E-2</c:v>
                </c:pt>
              </c:numCache>
            </c:numRef>
          </c:val>
          <c:extLst>
            <c:ext xmlns:c16="http://schemas.microsoft.com/office/drawing/2014/chart" uri="{C3380CC4-5D6E-409C-BE32-E72D297353CC}">
              <c16:uniqueId val="{00000005-A168-4C27-8D36-9B14DBDB9F69}"/>
            </c:ext>
          </c:extLst>
        </c:ser>
        <c:ser>
          <c:idx val="6"/>
          <c:order val="6"/>
          <c:tx>
            <c:strRef>
              <c:f>'Drip Lube Review charts data'!$A$24</c:f>
              <c:strCache>
                <c:ptCount val="1"/>
                <c:pt idx="0">
                  <c:v>Average ALL Drip Lubes</c:v>
                </c:pt>
              </c:strCache>
            </c:strRef>
          </c:tx>
          <c:spPr>
            <a:solidFill>
              <a:srgbClr val="FF00FF"/>
            </a:solidFill>
            <a:ln>
              <a:noFill/>
            </a:ln>
            <a:effectLst>
              <a:outerShdw blurRad="57150" dist="19050" dir="5400000" algn="ctr" rotWithShape="0">
                <a:srgbClr val="000000">
                  <a:alpha val="63000"/>
                </a:srgbClr>
              </a:outerShdw>
            </a:effectLst>
          </c:spPr>
          <c:invertIfNegative val="0"/>
          <c:val>
            <c:numRef>
              <c:f>'Drip Lube Review charts data'!$B$24</c:f>
              <c:numCache>
                <c:formatCode>0.0%</c:formatCode>
                <c:ptCount val="1"/>
                <c:pt idx="0">
                  <c:v>0.312</c:v>
                </c:pt>
              </c:numCache>
            </c:numRef>
          </c:val>
          <c:extLst>
            <c:ext xmlns:c16="http://schemas.microsoft.com/office/drawing/2014/chart" uri="{C3380CC4-5D6E-409C-BE32-E72D297353CC}">
              <c16:uniqueId val="{00000006-A168-4C27-8D36-9B14DBDB9F69}"/>
            </c:ext>
          </c:extLst>
        </c:ser>
        <c:ser>
          <c:idx val="7"/>
          <c:order val="7"/>
          <c:tx>
            <c:strRef>
              <c:f>'Drip Lube Review charts data'!$A$25</c:f>
              <c:strCache>
                <c:ptCount val="1"/>
                <c:pt idx="0">
                  <c:v>Average 5 WORST drip lubes</c:v>
                </c:pt>
              </c:strCache>
            </c:strRef>
          </c:tx>
          <c:spPr>
            <a:solidFill>
              <a:srgbClr val="FF0000"/>
            </a:solidFill>
            <a:ln>
              <a:noFill/>
            </a:ln>
            <a:effectLst>
              <a:outerShdw blurRad="57150" dist="19050" dir="5400000" algn="ctr" rotWithShape="0">
                <a:srgbClr val="000000">
                  <a:alpha val="63000"/>
                </a:srgbClr>
              </a:outerShdw>
            </a:effectLst>
          </c:spPr>
          <c:invertIfNegative val="0"/>
          <c:val>
            <c:numRef>
              <c:f>'Drip Lube Review charts data'!$B$25</c:f>
              <c:numCache>
                <c:formatCode>0.0%</c:formatCode>
                <c:ptCount val="1"/>
                <c:pt idx="0">
                  <c:v>0.61</c:v>
                </c:pt>
              </c:numCache>
            </c:numRef>
          </c:val>
          <c:extLst>
            <c:ext xmlns:c16="http://schemas.microsoft.com/office/drawing/2014/chart" uri="{C3380CC4-5D6E-409C-BE32-E72D297353CC}">
              <c16:uniqueId val="{00000007-A168-4C27-8D36-9B14DBDB9F69}"/>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 Wear -</a:t>
            </a:r>
            <a:r>
              <a:rPr lang="en-AU" baseline="0"/>
              <a:t> Block 4 - 1000km Wet contamination Block - Performance in Wet gravel / mtb / cx. Synergetic vs Top 5 Best / Worst / All </a:t>
            </a:r>
            <a:r>
              <a:rPr lang="en-AU" u="sng" baseline="0"/>
              <a:t>DRIP Lubes</a:t>
            </a:r>
            <a:r>
              <a:rPr lang="en-AU" baseline="0"/>
              <a:t>. </a:t>
            </a:r>
            <a:r>
              <a:rPr lang="en-AU" sz="1000" baseline="0"/>
              <a:t>*Lower is better</a:t>
            </a:r>
            <a:endParaRPr lang="en-AU" sz="10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AU"/>
        </a:p>
      </c:txPr>
    </c:title>
    <c:autoTitleDeleted val="0"/>
    <c:plotArea>
      <c:layout/>
      <c:barChart>
        <c:barDir val="col"/>
        <c:grouping val="clustered"/>
        <c:varyColors val="0"/>
        <c:ser>
          <c:idx val="0"/>
          <c:order val="0"/>
          <c:tx>
            <c:strRef>
              <c:f>'Drip Lube Review charts data'!$A$32</c:f>
              <c:strCache>
                <c:ptCount val="1"/>
                <c:pt idx="0">
                  <c:v>Silca Synergetic</c:v>
                </c:pt>
              </c:strCache>
            </c:strRef>
          </c:tx>
          <c:spPr>
            <a:solidFill>
              <a:schemeClr val="bg1"/>
            </a:solidFill>
            <a:ln>
              <a:noFill/>
            </a:ln>
            <a:effectLst>
              <a:outerShdw blurRad="57150" dist="19050" dir="5400000" algn="ctr" rotWithShape="0">
                <a:srgbClr val="000000">
                  <a:alpha val="63000"/>
                </a:srgbClr>
              </a:outerShdw>
            </a:effectLst>
          </c:spPr>
          <c:invertIfNegative val="0"/>
          <c:val>
            <c:numRef>
              <c:f>'Drip Lube Review charts data'!$B$32</c:f>
              <c:numCache>
                <c:formatCode>0.0%</c:formatCode>
                <c:ptCount val="1"/>
                <c:pt idx="0">
                  <c:v>0.27400000000000002</c:v>
                </c:pt>
              </c:numCache>
            </c:numRef>
          </c:val>
          <c:extLst>
            <c:ext xmlns:c16="http://schemas.microsoft.com/office/drawing/2014/chart" uri="{C3380CC4-5D6E-409C-BE32-E72D297353CC}">
              <c16:uniqueId val="{00000000-3B33-4F98-9DA3-6F781789934C}"/>
            </c:ext>
          </c:extLst>
        </c:ser>
        <c:ser>
          <c:idx val="1"/>
          <c:order val="1"/>
          <c:tx>
            <c:strRef>
              <c:f>'Drip Lube Review charts data'!$A$33</c:f>
              <c:strCache>
                <c:ptCount val="1"/>
                <c:pt idx="0">
                  <c:v>Nix Frix Shun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'Drip Lube Review charts data'!$B$33</c:f>
              <c:numCache>
                <c:formatCode>0.0%</c:formatCode>
                <c:ptCount val="1"/>
                <c:pt idx="0">
                  <c:v>0.28599999999999998</c:v>
                </c:pt>
              </c:numCache>
            </c:numRef>
          </c:val>
          <c:extLst>
            <c:ext xmlns:c16="http://schemas.microsoft.com/office/drawing/2014/chart" uri="{C3380CC4-5D6E-409C-BE32-E72D297353CC}">
              <c16:uniqueId val="{00000001-3B33-4F98-9DA3-6F781789934C}"/>
            </c:ext>
          </c:extLst>
        </c:ser>
        <c:ser>
          <c:idx val="2"/>
          <c:order val="2"/>
          <c:tx>
            <c:strRef>
              <c:f>'Drip Lube Review charts data'!$A$34</c:f>
              <c:strCache>
                <c:ptCount val="1"/>
                <c:pt idx="0">
                  <c:v>Tru Tension Tungsten All Weather</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'Drip Lube Review charts data'!$B$34</c:f>
              <c:numCache>
                <c:formatCode>0.0%</c:formatCode>
                <c:ptCount val="1"/>
                <c:pt idx="0">
                  <c:v>0.31</c:v>
                </c:pt>
              </c:numCache>
            </c:numRef>
          </c:val>
          <c:extLst>
            <c:ext xmlns:c16="http://schemas.microsoft.com/office/drawing/2014/chart" uri="{C3380CC4-5D6E-409C-BE32-E72D297353CC}">
              <c16:uniqueId val="{00000002-3B33-4F98-9DA3-6F781789934C}"/>
            </c:ext>
          </c:extLst>
        </c:ser>
        <c:ser>
          <c:idx val="3"/>
          <c:order val="3"/>
          <c:tx>
            <c:strRef>
              <c:f>'Drip Lube Review charts data'!$A$35</c:f>
              <c:strCache>
                <c:ptCount val="1"/>
                <c:pt idx="0">
                  <c:v>UFO New Formula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'Drip Lube Review charts data'!$B$35</c:f>
              <c:numCache>
                <c:formatCode>0.0%</c:formatCode>
                <c:ptCount val="1"/>
                <c:pt idx="0">
                  <c:v>0.32300000000000001</c:v>
                </c:pt>
              </c:numCache>
            </c:numRef>
          </c:val>
          <c:extLst>
            <c:ext xmlns:c16="http://schemas.microsoft.com/office/drawing/2014/chart" uri="{C3380CC4-5D6E-409C-BE32-E72D297353CC}">
              <c16:uniqueId val="{00000003-3B33-4F98-9DA3-6F781789934C}"/>
            </c:ext>
          </c:extLst>
        </c:ser>
        <c:ser>
          <c:idx val="4"/>
          <c:order val="4"/>
          <c:tx>
            <c:strRef>
              <c:f>'Drip Lube Review charts data'!$A$36</c:f>
              <c:strCache>
                <c:ptCount val="1"/>
                <c:pt idx="0">
                  <c:v>Silca SS Drip</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'Drip Lube Review charts data'!$B$36</c:f>
              <c:numCache>
                <c:formatCode>0.0%</c:formatCode>
                <c:ptCount val="1"/>
                <c:pt idx="0">
                  <c:v>0.36899999999999999</c:v>
                </c:pt>
              </c:numCache>
            </c:numRef>
          </c:val>
          <c:extLst>
            <c:ext xmlns:c16="http://schemas.microsoft.com/office/drawing/2014/chart" uri="{C3380CC4-5D6E-409C-BE32-E72D297353CC}">
              <c16:uniqueId val="{00000004-3B33-4F98-9DA3-6F781789934C}"/>
            </c:ext>
          </c:extLst>
        </c:ser>
        <c:ser>
          <c:idx val="5"/>
          <c:order val="5"/>
          <c:tx>
            <c:strRef>
              <c:f>'Drip Lube Review charts data'!$A$37</c:f>
              <c:strCache>
                <c:ptCount val="1"/>
                <c:pt idx="0">
                  <c:v>Average Top 5 Drip lubes</c:v>
                </c:pt>
              </c:strCache>
            </c:strRef>
          </c:tx>
          <c:spPr>
            <a:solidFill>
              <a:srgbClr val="00FF00"/>
            </a:solidFill>
            <a:ln>
              <a:noFill/>
            </a:ln>
            <a:effectLst>
              <a:outerShdw blurRad="57150" dist="19050" dir="5400000" algn="ctr" rotWithShape="0">
                <a:srgbClr val="000000">
                  <a:alpha val="63000"/>
                </a:srgbClr>
              </a:outerShdw>
            </a:effectLst>
          </c:spPr>
          <c:invertIfNegative val="0"/>
          <c:val>
            <c:numRef>
              <c:f>'Drip Lube Review charts data'!$B$37</c:f>
              <c:numCache>
                <c:formatCode>0.0%</c:formatCode>
                <c:ptCount val="1"/>
                <c:pt idx="0">
                  <c:v>0.312</c:v>
                </c:pt>
              </c:numCache>
            </c:numRef>
          </c:val>
          <c:extLst>
            <c:ext xmlns:c16="http://schemas.microsoft.com/office/drawing/2014/chart" uri="{C3380CC4-5D6E-409C-BE32-E72D297353CC}">
              <c16:uniqueId val="{00000005-3B33-4F98-9DA3-6F781789934C}"/>
            </c:ext>
          </c:extLst>
        </c:ser>
        <c:ser>
          <c:idx val="6"/>
          <c:order val="6"/>
          <c:tx>
            <c:strRef>
              <c:f>'Drip Lube Review charts data'!$A$38</c:f>
              <c:strCache>
                <c:ptCount val="1"/>
                <c:pt idx="0">
                  <c:v>Average ALL Drip Lubes</c:v>
                </c:pt>
              </c:strCache>
            </c:strRef>
          </c:tx>
          <c:spPr>
            <a:solidFill>
              <a:srgbClr val="FF00FF"/>
            </a:solidFill>
            <a:ln>
              <a:noFill/>
            </a:ln>
            <a:effectLst>
              <a:outerShdw blurRad="57150" dist="19050" dir="5400000" algn="ctr" rotWithShape="0">
                <a:srgbClr val="000000">
                  <a:alpha val="63000"/>
                </a:srgbClr>
              </a:outerShdw>
            </a:effectLst>
          </c:spPr>
          <c:invertIfNegative val="0"/>
          <c:val>
            <c:numRef>
              <c:f>'Drip Lube Review charts data'!$B$38</c:f>
              <c:numCache>
                <c:formatCode>0.0%</c:formatCode>
                <c:ptCount val="1"/>
                <c:pt idx="0">
                  <c:v>0.72099999999999997</c:v>
                </c:pt>
              </c:numCache>
            </c:numRef>
          </c:val>
          <c:extLst>
            <c:ext xmlns:c16="http://schemas.microsoft.com/office/drawing/2014/chart" uri="{C3380CC4-5D6E-409C-BE32-E72D297353CC}">
              <c16:uniqueId val="{00000006-3B33-4F98-9DA3-6F781789934C}"/>
            </c:ext>
          </c:extLst>
        </c:ser>
        <c:ser>
          <c:idx val="7"/>
          <c:order val="7"/>
          <c:tx>
            <c:strRef>
              <c:f>'Drip Lube Review charts data'!$A$39</c:f>
              <c:strCache>
                <c:ptCount val="1"/>
                <c:pt idx="0">
                  <c:v>Average 5 WORST drip lubes</c:v>
                </c:pt>
              </c:strCache>
            </c:strRef>
          </c:tx>
          <c:spPr>
            <a:solidFill>
              <a:srgbClr val="FF0000"/>
            </a:solidFill>
            <a:ln>
              <a:noFill/>
            </a:ln>
            <a:effectLst>
              <a:outerShdw blurRad="57150" dist="19050" dir="5400000" algn="ctr" rotWithShape="0">
                <a:srgbClr val="000000">
                  <a:alpha val="63000"/>
                </a:srgbClr>
              </a:outerShdw>
            </a:effectLst>
          </c:spPr>
          <c:invertIfNegative val="0"/>
          <c:val>
            <c:numRef>
              <c:f>'Drip Lube Review charts data'!$B$39</c:f>
              <c:numCache>
                <c:formatCode>0.0%</c:formatCode>
                <c:ptCount val="1"/>
                <c:pt idx="0">
                  <c:v>1.2150000000000001</c:v>
                </c:pt>
              </c:numCache>
            </c:numRef>
          </c:val>
          <c:extLst>
            <c:ext xmlns:c16="http://schemas.microsoft.com/office/drawing/2014/chart" uri="{C3380CC4-5D6E-409C-BE32-E72D297353CC}">
              <c16:uniqueId val="{00000007-3B33-4F98-9DA3-6F781789934C}"/>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 Wear -</a:t>
            </a:r>
            <a:r>
              <a:rPr lang="en-AU" baseline="0"/>
              <a:t> Block 6 - 1000km Extreme contamination Block - Performance in worst gravel / mtb / cx conditions. Synergetic vs Top 5 Best / Worst / All </a:t>
            </a:r>
            <a:r>
              <a:rPr lang="en-AU" u="sng" baseline="0"/>
              <a:t>DRIP Lubes</a:t>
            </a:r>
            <a:r>
              <a:rPr lang="en-AU" baseline="0"/>
              <a:t>. </a:t>
            </a:r>
            <a:r>
              <a:rPr lang="en-AU" sz="1000" baseline="0"/>
              <a:t>*Lower is better</a:t>
            </a:r>
            <a:endParaRPr lang="en-AU" sz="10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AU"/>
        </a:p>
      </c:txPr>
    </c:title>
    <c:autoTitleDeleted val="0"/>
    <c:plotArea>
      <c:layout/>
      <c:barChart>
        <c:barDir val="col"/>
        <c:grouping val="clustered"/>
        <c:varyColors val="0"/>
        <c:ser>
          <c:idx val="0"/>
          <c:order val="0"/>
          <c:tx>
            <c:strRef>
              <c:f>'Drip Lube Review charts data'!$A$46</c:f>
              <c:strCache>
                <c:ptCount val="1"/>
                <c:pt idx="0">
                  <c:v>Silca Synergetic</c:v>
                </c:pt>
              </c:strCache>
            </c:strRef>
          </c:tx>
          <c:spPr>
            <a:solidFill>
              <a:schemeClr val="bg1"/>
            </a:solidFill>
            <a:ln>
              <a:noFill/>
            </a:ln>
            <a:effectLst>
              <a:outerShdw blurRad="57150" dist="19050" dir="5400000" algn="ctr" rotWithShape="0">
                <a:srgbClr val="000000">
                  <a:alpha val="63000"/>
                </a:srgbClr>
              </a:outerShdw>
            </a:effectLst>
          </c:spPr>
          <c:invertIfNegative val="0"/>
          <c:val>
            <c:numRef>
              <c:f>'Drip Lube Review charts data'!$B$46</c:f>
              <c:numCache>
                <c:formatCode>0.0%</c:formatCode>
                <c:ptCount val="1"/>
                <c:pt idx="0">
                  <c:v>0.55300000000000005</c:v>
                </c:pt>
              </c:numCache>
            </c:numRef>
          </c:val>
          <c:extLst>
            <c:ext xmlns:c16="http://schemas.microsoft.com/office/drawing/2014/chart" uri="{C3380CC4-5D6E-409C-BE32-E72D297353CC}">
              <c16:uniqueId val="{00000000-A42A-48E8-A585-7660ED8CF246}"/>
            </c:ext>
          </c:extLst>
        </c:ser>
        <c:ser>
          <c:idx val="1"/>
          <c:order val="1"/>
          <c:tx>
            <c:strRef>
              <c:f>'Drip Lube Review charts data'!$A$47</c:f>
              <c:strCache>
                <c:ptCount val="1"/>
                <c:pt idx="0">
                  <c:v>Tru Tension Tungsten All Weather</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'Drip Lube Review charts data'!$B$47</c:f>
              <c:numCache>
                <c:formatCode>0.0%</c:formatCode>
                <c:ptCount val="1"/>
                <c:pt idx="0">
                  <c:v>0.32</c:v>
                </c:pt>
              </c:numCache>
            </c:numRef>
          </c:val>
          <c:extLst>
            <c:ext xmlns:c16="http://schemas.microsoft.com/office/drawing/2014/chart" uri="{C3380CC4-5D6E-409C-BE32-E72D297353CC}">
              <c16:uniqueId val="{00000001-A42A-48E8-A585-7660ED8CF246}"/>
            </c:ext>
          </c:extLst>
        </c:ser>
        <c:ser>
          <c:idx val="2"/>
          <c:order val="2"/>
          <c:tx>
            <c:strRef>
              <c:f>'Drip Lube Review charts data'!$A$48</c:f>
              <c:strCache>
                <c:ptCount val="1"/>
                <c:pt idx="0">
                  <c:v>Ufo New Formula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'Drip Lube Review charts data'!$B$48</c:f>
              <c:numCache>
                <c:formatCode>0.0%</c:formatCode>
                <c:ptCount val="1"/>
                <c:pt idx="0">
                  <c:v>0.36599999999999999</c:v>
                </c:pt>
              </c:numCache>
            </c:numRef>
          </c:val>
          <c:extLst>
            <c:ext xmlns:c16="http://schemas.microsoft.com/office/drawing/2014/chart" uri="{C3380CC4-5D6E-409C-BE32-E72D297353CC}">
              <c16:uniqueId val="{00000002-A42A-48E8-A585-7660ED8CF246}"/>
            </c:ext>
          </c:extLst>
        </c:ser>
        <c:ser>
          <c:idx val="3"/>
          <c:order val="3"/>
          <c:tx>
            <c:strRef>
              <c:f>'Drip Lube Review charts data'!$A$49</c:f>
              <c:strCache>
                <c:ptCount val="1"/>
                <c:pt idx="0">
                  <c:v>Nix Frix Shun</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'Drip Lube Review charts data'!$B$49</c:f>
              <c:numCache>
                <c:formatCode>0.0%</c:formatCode>
                <c:ptCount val="1"/>
                <c:pt idx="0">
                  <c:v>0.57199999999999995</c:v>
                </c:pt>
              </c:numCache>
            </c:numRef>
          </c:val>
          <c:extLst>
            <c:ext xmlns:c16="http://schemas.microsoft.com/office/drawing/2014/chart" uri="{C3380CC4-5D6E-409C-BE32-E72D297353CC}">
              <c16:uniqueId val="{00000003-A42A-48E8-A585-7660ED8CF246}"/>
            </c:ext>
          </c:extLst>
        </c:ser>
        <c:ser>
          <c:idx val="4"/>
          <c:order val="4"/>
          <c:tx>
            <c:strRef>
              <c:f>'Drip Lube Review charts data'!$A$50</c:f>
              <c:strCache>
                <c:ptCount val="1"/>
                <c:pt idx="0">
                  <c:v>Silca SS Drip</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'Drip Lube Review charts data'!$B$50</c:f>
              <c:numCache>
                <c:formatCode>0.0%</c:formatCode>
                <c:ptCount val="1"/>
                <c:pt idx="0">
                  <c:v>0.66</c:v>
                </c:pt>
              </c:numCache>
            </c:numRef>
          </c:val>
          <c:extLst>
            <c:ext xmlns:c16="http://schemas.microsoft.com/office/drawing/2014/chart" uri="{C3380CC4-5D6E-409C-BE32-E72D297353CC}">
              <c16:uniqueId val="{00000004-A42A-48E8-A585-7660ED8CF246}"/>
            </c:ext>
          </c:extLst>
        </c:ser>
        <c:ser>
          <c:idx val="5"/>
          <c:order val="5"/>
          <c:tx>
            <c:strRef>
              <c:f>'Drip Lube Review charts data'!$A$51</c:f>
              <c:strCache>
                <c:ptCount val="1"/>
                <c:pt idx="0">
                  <c:v>Average Top 5 Drip lubes</c:v>
                </c:pt>
              </c:strCache>
            </c:strRef>
          </c:tx>
          <c:spPr>
            <a:solidFill>
              <a:srgbClr val="00FF00"/>
            </a:solidFill>
            <a:ln>
              <a:noFill/>
            </a:ln>
            <a:effectLst>
              <a:outerShdw blurRad="57150" dist="19050" dir="5400000" algn="ctr" rotWithShape="0">
                <a:srgbClr val="000000">
                  <a:alpha val="63000"/>
                </a:srgbClr>
              </a:outerShdw>
            </a:effectLst>
          </c:spPr>
          <c:invertIfNegative val="0"/>
          <c:val>
            <c:numRef>
              <c:f>'Drip Lube Review charts data'!$B$51</c:f>
              <c:numCache>
                <c:formatCode>0.0%</c:formatCode>
                <c:ptCount val="1"/>
                <c:pt idx="0">
                  <c:v>0.499</c:v>
                </c:pt>
              </c:numCache>
            </c:numRef>
          </c:val>
          <c:extLst>
            <c:ext xmlns:c16="http://schemas.microsoft.com/office/drawing/2014/chart" uri="{C3380CC4-5D6E-409C-BE32-E72D297353CC}">
              <c16:uniqueId val="{00000005-A42A-48E8-A585-7660ED8CF246}"/>
            </c:ext>
          </c:extLst>
        </c:ser>
        <c:ser>
          <c:idx val="6"/>
          <c:order val="6"/>
          <c:tx>
            <c:strRef>
              <c:f>'Drip Lube Review charts data'!$A$52</c:f>
              <c:strCache>
                <c:ptCount val="1"/>
                <c:pt idx="0">
                  <c:v>Average ALL Drip Lubes</c:v>
                </c:pt>
              </c:strCache>
            </c:strRef>
          </c:tx>
          <c:spPr>
            <a:solidFill>
              <a:srgbClr val="FF00FF"/>
            </a:solidFill>
            <a:ln>
              <a:noFill/>
            </a:ln>
            <a:effectLst>
              <a:outerShdw blurRad="57150" dist="19050" dir="5400000" algn="ctr" rotWithShape="0">
                <a:srgbClr val="000000">
                  <a:alpha val="63000"/>
                </a:srgbClr>
              </a:outerShdw>
            </a:effectLst>
          </c:spPr>
          <c:invertIfNegative val="0"/>
          <c:val>
            <c:numRef>
              <c:f>'Drip Lube Review charts data'!$B$52</c:f>
              <c:numCache>
                <c:formatCode>0.0%</c:formatCode>
                <c:ptCount val="1"/>
                <c:pt idx="0">
                  <c:v>1.1339999999999999</c:v>
                </c:pt>
              </c:numCache>
            </c:numRef>
          </c:val>
          <c:extLst>
            <c:ext xmlns:c16="http://schemas.microsoft.com/office/drawing/2014/chart" uri="{C3380CC4-5D6E-409C-BE32-E72D297353CC}">
              <c16:uniqueId val="{00000006-A42A-48E8-A585-7660ED8CF246}"/>
            </c:ext>
          </c:extLst>
        </c:ser>
        <c:ser>
          <c:idx val="7"/>
          <c:order val="7"/>
          <c:tx>
            <c:strRef>
              <c:f>'Drip Lube Review charts data'!$A$39</c:f>
              <c:strCache>
                <c:ptCount val="1"/>
                <c:pt idx="0">
                  <c:v>Average 5 WORST drip lubes</c:v>
                </c:pt>
              </c:strCache>
            </c:strRef>
          </c:tx>
          <c:spPr>
            <a:solidFill>
              <a:srgbClr val="FF0000"/>
            </a:solidFill>
            <a:ln>
              <a:noFill/>
            </a:ln>
            <a:effectLst>
              <a:outerShdw blurRad="57150" dist="19050" dir="5400000" algn="ctr" rotWithShape="0">
                <a:srgbClr val="000000">
                  <a:alpha val="63000"/>
                </a:srgbClr>
              </a:outerShdw>
            </a:effectLst>
          </c:spPr>
          <c:invertIfNegative val="0"/>
          <c:val>
            <c:numRef>
              <c:f>'Drip Lube Review charts data'!$B$53</c:f>
              <c:numCache>
                <c:formatCode>0.0%</c:formatCode>
                <c:ptCount val="1"/>
                <c:pt idx="0">
                  <c:v>2.2000000000000002</c:v>
                </c:pt>
              </c:numCache>
            </c:numRef>
          </c:val>
          <c:extLst>
            <c:ext xmlns:c16="http://schemas.microsoft.com/office/drawing/2014/chart" uri="{C3380CC4-5D6E-409C-BE32-E72D297353CC}">
              <c16:uniqueId val="{00000007-A42A-48E8-A585-7660ED8CF246}"/>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r>
              <a:rPr lang="en-AU" sz="1200" b="1" i="0" u="none" strike="noStrike" kern="1200" spc="100" baseline="0">
                <a:solidFill>
                  <a:sysClr val="window" lastClr="FFFFFF">
                    <a:lumMod val="95000"/>
                  </a:sysClr>
                </a:solidFill>
                <a:effectLst>
                  <a:outerShdw blurRad="50800" dist="38100" dir="5400000" algn="t" rotWithShape="0">
                    <a:prstClr val="black">
                      <a:alpha val="40000"/>
                    </a:prstClr>
                  </a:outerShdw>
                </a:effectLst>
              </a:rPr>
              <a:t>Wet conditions test - Number of chains worn to 0.5% wear replacement mark per 5000km</a:t>
            </a:r>
          </a:p>
          <a:p>
            <a:pPr marL="0" marR="0" lvl="0" indent="0" algn="ctr" defTabSz="914400" rtl="0" eaLnBrk="1" fontAlgn="auto" latinLnBrk="0" hangingPunct="1">
              <a:lnSpc>
                <a:spcPct val="100000"/>
              </a:lnSpc>
              <a:spcBef>
                <a:spcPts val="0"/>
              </a:spcBef>
              <a:spcAft>
                <a:spcPts val="0"/>
              </a:spcAft>
              <a:buClrTx/>
              <a:buSzTx/>
              <a:buFontTx/>
              <a:buNone/>
              <a:tabLst/>
              <a:defRPr sz="1200">
                <a:solidFill>
                  <a:sysClr val="window" lastClr="FFFFFF">
                    <a:lumMod val="95000"/>
                  </a:sysClr>
                </a:solidFill>
              </a:defRPr>
            </a:pPr>
            <a:r>
              <a:rPr lang="en-AU" sz="1200" b="1" i="1" u="none" strike="noStrike" kern="1200" spc="100" baseline="0">
                <a:solidFill>
                  <a:sysClr val="window" lastClr="FFFFFF">
                    <a:lumMod val="95000"/>
                  </a:sysClr>
                </a:solidFill>
                <a:effectLst>
                  <a:outerShdw blurRad="50800" dist="38100" dir="5400000" algn="t" rotWithShape="0">
                    <a:prstClr val="black">
                      <a:alpha val="40000"/>
                    </a:prstClr>
                  </a:outerShdw>
                </a:effectLst>
              </a:rPr>
              <a:t>*Lower is better</a:t>
            </a:r>
          </a:p>
          <a:p>
            <a:pPr marL="0" marR="0" lvl="0" indent="0" algn="ctr" defTabSz="914400" rtl="0" eaLnBrk="1" fontAlgn="auto" latinLnBrk="0" hangingPunct="1">
              <a:lnSpc>
                <a:spcPct val="100000"/>
              </a:lnSpc>
              <a:spcBef>
                <a:spcPts val="0"/>
              </a:spcBef>
              <a:spcAft>
                <a:spcPts val="0"/>
              </a:spcAft>
              <a:buClrTx/>
              <a:buSzTx/>
              <a:buFontTx/>
              <a:buNone/>
              <a:tabLst/>
              <a:defRPr sz="1200">
                <a:solidFill>
                  <a:sysClr val="window" lastClr="FFFFFF">
                    <a:lumMod val="95000"/>
                  </a:sysClr>
                </a:solidFill>
              </a:defRPr>
            </a:pPr>
            <a:endParaRPr lang="en-AU" sz="1200"/>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257664582632259"/>
          <c:y val="0.15635533704986154"/>
          <c:w val="0.85385883724205747"/>
          <c:h val="0.69770670147597935"/>
        </c:manualLayout>
      </c:layout>
      <c:barChart>
        <c:barDir val="col"/>
        <c:grouping val="clustered"/>
        <c:varyColors val="0"/>
        <c:ser>
          <c:idx val="0"/>
          <c:order val="0"/>
          <c:spPr>
            <a:solidFill>
              <a:srgbClr val="FF00FF"/>
            </a:solidFill>
            <a:ln>
              <a:noFill/>
            </a:ln>
            <a:effectLst>
              <a:outerShdw blurRad="57150" dist="19050" dir="5400000" algn="ctr" rotWithShape="0">
                <a:srgbClr val="000000">
                  <a:alpha val="63000"/>
                </a:srgbClr>
              </a:outerShdw>
            </a:effectLst>
          </c:spPr>
          <c:invertIfNegative val="0"/>
          <c:dPt>
            <c:idx val="0"/>
            <c:invertIfNegative val="0"/>
            <c:bubble3D val="0"/>
            <c:spPr>
              <a:solidFill>
                <a:srgbClr val="FF00FF"/>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1F55-4226-8080-0FA23F9EDDC3}"/>
              </c:ext>
            </c:extLst>
          </c:dPt>
          <c:dPt>
            <c:idx val="1"/>
            <c:invertIfNegative val="0"/>
            <c:bubble3D val="0"/>
            <c:spPr>
              <a:solidFill>
                <a:srgbClr val="FF3399"/>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1F55-4226-8080-0FA23F9EDDC3}"/>
              </c:ext>
            </c:extLst>
          </c:dPt>
          <c:dPt>
            <c:idx val="2"/>
            <c:invertIfNegative val="0"/>
            <c:bubble3D val="0"/>
            <c:spPr>
              <a:solidFill>
                <a:srgbClr val="00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1F55-4226-8080-0FA23F9EDDC3}"/>
              </c:ext>
            </c:extLst>
          </c:dPt>
          <c:dPt>
            <c:idx val="3"/>
            <c:invertIfNegative val="0"/>
            <c:bubble3D val="0"/>
            <c:spPr>
              <a:solidFill>
                <a:srgbClr val="00B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1F55-4226-8080-0FA23F9EDDC3}"/>
              </c:ext>
            </c:extLst>
          </c:dPt>
          <c:dPt>
            <c:idx val="4"/>
            <c:invertIfNegative val="0"/>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1F55-4226-8080-0FA23F9EDDC3}"/>
              </c:ext>
            </c:extLst>
          </c:dPt>
          <c:dPt>
            <c:idx val="5"/>
            <c:invertIfNegative val="0"/>
            <c:bubble3D val="0"/>
            <c:spPr>
              <a:solidFill>
                <a:srgbClr val="0070C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1F55-4226-8080-0FA23F9EDDC3}"/>
              </c:ext>
            </c:extLst>
          </c:dPt>
          <c:dPt>
            <c:idx val="6"/>
            <c:invertIfNegative val="0"/>
            <c:bubble3D val="0"/>
            <c:spPr>
              <a:solidFill>
                <a:srgbClr val="FF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1F55-4226-8080-0FA23F9EDDC3}"/>
              </c:ext>
            </c:extLst>
          </c:dPt>
          <c:dPt>
            <c:idx val="7"/>
            <c:invertIfNegative val="0"/>
            <c:bubble3D val="0"/>
            <c:spPr>
              <a:solidFill>
                <a:srgbClr val="CC66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BC48-4892-9988-A8925CA60D7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'Data Performance consol 1 data'!$A$32:$A$39</c:f>
              <c:strCache>
                <c:ptCount val="8"/>
                <c:pt idx="0">
                  <c:v>Immersive wax - Top 5 average</c:v>
                </c:pt>
                <c:pt idx="1">
                  <c:v>Immersive wax - Median</c:v>
                </c:pt>
                <c:pt idx="2">
                  <c:v>Wax Drip - Top 5 Average</c:v>
                </c:pt>
                <c:pt idx="3">
                  <c:v>Wax Drip -  Median</c:v>
                </c:pt>
                <c:pt idx="4">
                  <c:v>Wet lubricant - Top 5 Average</c:v>
                </c:pt>
                <c:pt idx="5">
                  <c:v>Wet Lubricant - Median</c:v>
                </c:pt>
                <c:pt idx="6">
                  <c:v>Tunap Ultimate Synthetic</c:v>
                </c:pt>
                <c:pt idx="7">
                  <c:v>Bike Fleet average</c:v>
                </c:pt>
              </c:strCache>
            </c:strRef>
          </c:cat>
          <c:val>
            <c:numRef>
              <c:f>'Data Performance consol 1 data'!$B$32:$B$39</c:f>
              <c:numCache>
                <c:formatCode>0.00</c:formatCode>
                <c:ptCount val="8"/>
                <c:pt idx="0">
                  <c:v>0.44</c:v>
                </c:pt>
                <c:pt idx="1">
                  <c:v>0.71</c:v>
                </c:pt>
                <c:pt idx="2">
                  <c:v>1.62</c:v>
                </c:pt>
                <c:pt idx="3">
                  <c:v>1.92</c:v>
                </c:pt>
                <c:pt idx="4">
                  <c:v>1.89</c:v>
                </c:pt>
                <c:pt idx="5">
                  <c:v>3.51</c:v>
                </c:pt>
                <c:pt idx="6">
                  <c:v>3.66</c:v>
                </c:pt>
                <c:pt idx="7">
                  <c:v>6.05</c:v>
                </c:pt>
              </c:numCache>
            </c:numRef>
          </c:val>
          <c:extLst>
            <c:ext xmlns:c16="http://schemas.microsoft.com/office/drawing/2014/chart" uri="{C3380CC4-5D6E-409C-BE32-E72D297353CC}">
              <c16:uniqueId val="{0000000E-77CC-4FC3-820A-7492719F0483}"/>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r>
              <a:rPr lang="en-AU" sz="1200" b="1" i="0" u="none" strike="noStrike" kern="1200" spc="100" baseline="0">
                <a:solidFill>
                  <a:sysClr val="window" lastClr="FFFFFF">
                    <a:lumMod val="95000"/>
                  </a:sysClr>
                </a:solidFill>
                <a:effectLst>
                  <a:outerShdw blurRad="50800" dist="38100" dir="5400000" algn="t" rotWithShape="0">
                    <a:prstClr val="black">
                      <a:alpha val="40000"/>
                    </a:prstClr>
                  </a:outerShdw>
                </a:effectLst>
              </a:rPr>
              <a:t>Extreme conditions test - Number of chains worn to 0.5% wear replacement mark per 5000km</a:t>
            </a:r>
          </a:p>
          <a:p>
            <a:pPr marL="0" marR="0" lvl="0" indent="0" algn="ctr" defTabSz="914400" rtl="0" eaLnBrk="1" fontAlgn="auto" latinLnBrk="0" hangingPunct="1">
              <a:lnSpc>
                <a:spcPct val="100000"/>
              </a:lnSpc>
              <a:spcBef>
                <a:spcPts val="0"/>
              </a:spcBef>
              <a:spcAft>
                <a:spcPts val="0"/>
              </a:spcAft>
              <a:buClrTx/>
              <a:buSzTx/>
              <a:buFontTx/>
              <a:buNone/>
              <a:tabLst/>
              <a:defRPr sz="1200">
                <a:solidFill>
                  <a:sysClr val="window" lastClr="FFFFFF">
                    <a:lumMod val="95000"/>
                  </a:sysClr>
                </a:solidFill>
              </a:defRPr>
            </a:pPr>
            <a:r>
              <a:rPr lang="en-AU" sz="1200" b="1" i="1" u="none" strike="noStrike" kern="1200" spc="100" baseline="0">
                <a:solidFill>
                  <a:sysClr val="window" lastClr="FFFFFF">
                    <a:lumMod val="95000"/>
                  </a:sysClr>
                </a:solidFill>
                <a:effectLst>
                  <a:outerShdw blurRad="50800" dist="38100" dir="5400000" algn="t" rotWithShape="0">
                    <a:prstClr val="black">
                      <a:alpha val="40000"/>
                    </a:prstClr>
                  </a:outerShdw>
                </a:effectLst>
              </a:rPr>
              <a:t>*Lower is better</a:t>
            </a:r>
          </a:p>
          <a:p>
            <a:pPr marL="0" marR="0" lvl="0" indent="0" algn="ctr" defTabSz="914400" rtl="0" eaLnBrk="1" fontAlgn="auto" latinLnBrk="0" hangingPunct="1">
              <a:lnSpc>
                <a:spcPct val="100000"/>
              </a:lnSpc>
              <a:spcBef>
                <a:spcPts val="0"/>
              </a:spcBef>
              <a:spcAft>
                <a:spcPts val="0"/>
              </a:spcAft>
              <a:buClrTx/>
              <a:buSzTx/>
              <a:buFontTx/>
              <a:buNone/>
              <a:tabLst/>
              <a:defRPr sz="1200">
                <a:solidFill>
                  <a:sysClr val="window" lastClr="FFFFFF">
                    <a:lumMod val="95000"/>
                  </a:sysClr>
                </a:solidFill>
              </a:defRPr>
            </a:pPr>
            <a:endParaRPr lang="en-AU" sz="1200"/>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257664582632259"/>
          <c:y val="0.15635533704986154"/>
          <c:w val="0.85385883724205747"/>
          <c:h val="0.69770670147597935"/>
        </c:manualLayout>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0"/>
            <c:invertIfNegative val="0"/>
            <c:bubble3D val="0"/>
            <c:spPr>
              <a:solidFill>
                <a:srgbClr val="FF00FF"/>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DC1-46BF-83F4-1CAE1240551A}"/>
              </c:ext>
            </c:extLst>
          </c:dPt>
          <c:dPt>
            <c:idx val="1"/>
            <c:invertIfNegative val="0"/>
            <c:bubble3D val="0"/>
            <c:spPr>
              <a:solidFill>
                <a:srgbClr val="FF3399"/>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DC1-46BF-83F4-1CAE1240551A}"/>
              </c:ext>
            </c:extLst>
          </c:dPt>
          <c:dPt>
            <c:idx val="2"/>
            <c:invertIfNegative val="0"/>
            <c:bubble3D val="0"/>
            <c:spPr>
              <a:solidFill>
                <a:srgbClr val="00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DC1-46BF-83F4-1CAE1240551A}"/>
              </c:ext>
            </c:extLst>
          </c:dPt>
          <c:dPt>
            <c:idx val="3"/>
            <c:invertIfNegative val="0"/>
            <c:bubble3D val="0"/>
            <c:spPr>
              <a:solidFill>
                <a:srgbClr val="00B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9DC1-46BF-83F4-1CAE1240551A}"/>
              </c:ext>
            </c:extLst>
          </c:dPt>
          <c:dPt>
            <c:idx val="4"/>
            <c:invertIfNegative val="0"/>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9DC1-46BF-83F4-1CAE1240551A}"/>
              </c:ext>
            </c:extLst>
          </c:dPt>
          <c:dPt>
            <c:idx val="5"/>
            <c:invertIfNegative val="0"/>
            <c:bubble3D val="0"/>
            <c:spPr>
              <a:solidFill>
                <a:srgbClr val="0070C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9DC1-46BF-83F4-1CAE1240551A}"/>
              </c:ext>
            </c:extLst>
          </c:dPt>
          <c:dPt>
            <c:idx val="6"/>
            <c:invertIfNegative val="0"/>
            <c:bubble3D val="0"/>
            <c:spPr>
              <a:solidFill>
                <a:srgbClr val="FF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9DC1-46BF-83F4-1CAE1240551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'Data Performance consol 1 data'!$A$45:$A$51</c:f>
              <c:strCache>
                <c:ptCount val="7"/>
                <c:pt idx="0">
                  <c:v>Immersive wax - Top 5 average</c:v>
                </c:pt>
                <c:pt idx="1">
                  <c:v>Immersive wax - Median</c:v>
                </c:pt>
                <c:pt idx="2">
                  <c:v>Wax Drip - Top 5 Average</c:v>
                </c:pt>
                <c:pt idx="3">
                  <c:v>Wax Drip -  Median</c:v>
                </c:pt>
                <c:pt idx="4">
                  <c:v>Wet lubricant - Top 5 Average</c:v>
                </c:pt>
                <c:pt idx="5">
                  <c:v>Wet Lubricant - Median</c:v>
                </c:pt>
                <c:pt idx="6">
                  <c:v>Halo IM wax</c:v>
                </c:pt>
              </c:strCache>
            </c:strRef>
          </c:cat>
          <c:val>
            <c:numRef>
              <c:f>'Data Performance consol 1 data'!$B$45:$B$51</c:f>
              <c:numCache>
                <c:formatCode>0.00</c:formatCode>
                <c:ptCount val="7"/>
                <c:pt idx="0">
                  <c:v>1.04</c:v>
                </c:pt>
                <c:pt idx="1">
                  <c:v>1.6</c:v>
                </c:pt>
                <c:pt idx="2">
                  <c:v>1.75</c:v>
                </c:pt>
                <c:pt idx="3">
                  <c:v>1.95</c:v>
                </c:pt>
                <c:pt idx="4">
                  <c:v>2.99</c:v>
                </c:pt>
                <c:pt idx="5">
                  <c:v>4.88</c:v>
                </c:pt>
                <c:pt idx="6">
                  <c:v>0.8</c:v>
                </c:pt>
              </c:numCache>
            </c:numRef>
          </c:val>
          <c:extLst>
            <c:ext xmlns:c16="http://schemas.microsoft.com/office/drawing/2014/chart" uri="{C3380CC4-5D6E-409C-BE32-E72D297353CC}">
              <c16:uniqueId val="{0000000E-9DC1-46BF-83F4-1CAE1240551A}"/>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 Wear -</a:t>
            </a:r>
            <a:r>
              <a:rPr lang="en-AU" baseline="0"/>
              <a:t> Block 1 - 0 to 1000km. Initial penetration issue check + Dry road performance. </a:t>
            </a:r>
          </a:p>
          <a:p>
            <a:pPr>
              <a:defRPr/>
            </a:pPr>
            <a:r>
              <a:rPr lang="en-AU" sz="1200" i="1" baseline="0"/>
              <a:t>*Lower is better</a:t>
            </a:r>
            <a:endParaRPr lang="en-AU" sz="1200" i="1"/>
          </a:p>
        </c:rich>
      </c:tx>
      <c:layout>
        <c:manualLayout>
          <c:xMode val="edge"/>
          <c:yMode val="edge"/>
          <c:x val="0.19484301864992828"/>
          <c:y val="2.3395901792242609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'performance by type data'!$A$4</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data'!$B$4</c:f>
              <c:numCache>
                <c:formatCode>0.0%</c:formatCode>
                <c:ptCount val="1"/>
                <c:pt idx="0">
                  <c:v>2.7E-2</c:v>
                </c:pt>
              </c:numCache>
            </c:numRef>
          </c:val>
          <c:extLst>
            <c:ext xmlns:c16="http://schemas.microsoft.com/office/drawing/2014/chart" uri="{C3380CC4-5D6E-409C-BE32-E72D297353CC}">
              <c16:uniqueId val="{00000000-F47F-40A1-B6E0-0D8A48817103}"/>
            </c:ext>
          </c:extLst>
        </c:ser>
        <c:ser>
          <c:idx val="1"/>
          <c:order val="1"/>
          <c:tx>
            <c:strRef>
              <c:f>'performance by type data'!$A$5</c:f>
              <c:strCache>
                <c:ptCount val="1"/>
                <c:pt idx="0">
                  <c:v>Wax drip</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data'!$B$5</c:f>
              <c:numCache>
                <c:formatCode>0.0%</c:formatCode>
                <c:ptCount val="1"/>
                <c:pt idx="0">
                  <c:v>0.108</c:v>
                </c:pt>
              </c:numCache>
            </c:numRef>
          </c:val>
          <c:extLst>
            <c:ext xmlns:c16="http://schemas.microsoft.com/office/drawing/2014/chart" uri="{C3380CC4-5D6E-409C-BE32-E72D297353CC}">
              <c16:uniqueId val="{00000001-F47F-40A1-B6E0-0D8A48817103}"/>
            </c:ext>
          </c:extLst>
        </c:ser>
        <c:ser>
          <c:idx val="2"/>
          <c:order val="2"/>
          <c:tx>
            <c:strRef>
              <c:f>'performance by type data'!$A$6</c:f>
              <c:strCache>
                <c:ptCount val="1"/>
                <c:pt idx="0">
                  <c:v>Wet Drip</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data'!$B$6</c:f>
              <c:numCache>
                <c:formatCode>0.0%</c:formatCode>
                <c:ptCount val="1"/>
                <c:pt idx="0">
                  <c:v>0.154</c:v>
                </c:pt>
              </c:numCache>
            </c:numRef>
          </c:val>
          <c:extLst>
            <c:ext xmlns:c16="http://schemas.microsoft.com/office/drawing/2014/chart" uri="{C3380CC4-5D6E-409C-BE32-E72D297353CC}">
              <c16:uniqueId val="{00000002-F47F-40A1-B6E0-0D8A48817103}"/>
            </c:ext>
          </c:extLst>
        </c:ser>
        <c:ser>
          <c:idx val="3"/>
          <c:order val="3"/>
          <c:tx>
            <c:strRef>
              <c:f>'performance by type data'!$A$7</c:f>
              <c:strCache>
                <c:ptCount val="1"/>
                <c:pt idx="0">
                  <c:v>All</c:v>
                </c:pt>
              </c:strCache>
            </c:strRef>
          </c:tx>
          <c:spPr>
            <a:solidFill>
              <a:srgbClr val="FFC0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data'!$B$7</c:f>
              <c:numCache>
                <c:formatCode>0.0%</c:formatCode>
                <c:ptCount val="1"/>
                <c:pt idx="0">
                  <c:v>0.13200000000000001</c:v>
                </c:pt>
              </c:numCache>
            </c:numRef>
          </c:val>
          <c:extLst>
            <c:ext xmlns:c16="http://schemas.microsoft.com/office/drawing/2014/chart" uri="{C3380CC4-5D6E-409C-BE32-E72D297353CC}">
              <c16:uniqueId val="{00000003-F47F-40A1-B6E0-0D8A48817103}"/>
            </c:ext>
          </c:extLst>
        </c:ser>
        <c:ser>
          <c:idx val="4"/>
          <c:order val="4"/>
          <c:tx>
            <c:strRef>
              <c:f>'performance by type data'!$A$8</c:f>
              <c:strCache>
                <c:ptCount val="1"/>
                <c:pt idx="0">
                  <c:v>Airolube</c:v>
                </c:pt>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data'!$B$8</c:f>
              <c:numCache>
                <c:formatCode>0.0%</c:formatCode>
                <c:ptCount val="1"/>
                <c:pt idx="0">
                  <c:v>9.7000000000000003E-2</c:v>
                </c:pt>
              </c:numCache>
            </c:numRef>
          </c:val>
          <c:extLst>
            <c:ext xmlns:c16="http://schemas.microsoft.com/office/drawing/2014/chart" uri="{C3380CC4-5D6E-409C-BE32-E72D297353CC}">
              <c16:uniqueId val="{00000004-F47F-40A1-B6E0-0D8A48817103}"/>
            </c:ext>
          </c:extLst>
        </c:ser>
        <c:ser>
          <c:idx val="5"/>
          <c:order val="5"/>
          <c:tx>
            <c:strRef>
              <c:f>'performance by type data'!$A$9</c:f>
              <c:strCache>
                <c:ptCount val="1"/>
              </c:strCache>
            </c:strRef>
          </c:tx>
          <c:spPr>
            <a:solidFill>
              <a:srgbClr val="FF00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data'!$B$9</c:f>
              <c:numCache>
                <c:formatCode>0.0%</c:formatCode>
                <c:ptCount val="1"/>
              </c:numCache>
            </c:numRef>
          </c:val>
          <c:extLst>
            <c:ext xmlns:c16="http://schemas.microsoft.com/office/drawing/2014/chart" uri="{C3380CC4-5D6E-409C-BE32-E72D297353CC}">
              <c16:uniqueId val="{00000005-F47F-40A1-B6E0-0D8A48817103}"/>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 Wear -</a:t>
            </a:r>
            <a:r>
              <a:rPr lang="en-AU" baseline="0"/>
              <a:t> Block 2 - 1000km Dry contamination Block - Performance in dry gravel / mtb / cx.</a:t>
            </a:r>
          </a:p>
          <a:p>
            <a:pPr>
              <a:defRPr/>
            </a:pPr>
            <a:r>
              <a:rPr lang="en-AU" sz="1200" i="1" baseline="0"/>
              <a:t>*Lower is better</a:t>
            </a:r>
          </a:p>
          <a:p>
            <a:pPr>
              <a:defRPr/>
            </a:pPr>
            <a:r>
              <a:rPr lang="en-AU" baseline="0"/>
              <a:t> </a:t>
            </a:r>
            <a:endParaRPr lang="en-AU" sz="10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'performance by type data'!$A$18</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data'!$B$18</c:f>
              <c:numCache>
                <c:formatCode>0.0%</c:formatCode>
                <c:ptCount val="1"/>
                <c:pt idx="0">
                  <c:v>6.6000000000000003E-2</c:v>
                </c:pt>
              </c:numCache>
            </c:numRef>
          </c:val>
          <c:extLst>
            <c:ext xmlns:c16="http://schemas.microsoft.com/office/drawing/2014/chart" uri="{C3380CC4-5D6E-409C-BE32-E72D297353CC}">
              <c16:uniqueId val="{00000000-BE27-4AAE-9DD4-44C5988AED66}"/>
            </c:ext>
          </c:extLst>
        </c:ser>
        <c:ser>
          <c:idx val="1"/>
          <c:order val="1"/>
          <c:tx>
            <c:strRef>
              <c:f>'performance by type data'!$A$19</c:f>
              <c:strCache>
                <c:ptCount val="1"/>
                <c:pt idx="0">
                  <c:v>Wax drip</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data'!$B$19</c:f>
              <c:numCache>
                <c:formatCode>0.0%</c:formatCode>
                <c:ptCount val="1"/>
                <c:pt idx="0">
                  <c:v>9.7000000000000003E-2</c:v>
                </c:pt>
              </c:numCache>
            </c:numRef>
          </c:val>
          <c:extLst>
            <c:ext xmlns:c16="http://schemas.microsoft.com/office/drawing/2014/chart" uri="{C3380CC4-5D6E-409C-BE32-E72D297353CC}">
              <c16:uniqueId val="{00000001-BE27-4AAE-9DD4-44C5988AED66}"/>
            </c:ext>
          </c:extLst>
        </c:ser>
        <c:ser>
          <c:idx val="2"/>
          <c:order val="2"/>
          <c:tx>
            <c:strRef>
              <c:f>'performance by type data'!$A$20</c:f>
              <c:strCache>
                <c:ptCount val="1"/>
                <c:pt idx="0">
                  <c:v>Wet Drip</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data'!$B$20</c:f>
              <c:numCache>
                <c:formatCode>0.0%</c:formatCode>
                <c:ptCount val="1"/>
                <c:pt idx="0">
                  <c:v>0.53100000000000003</c:v>
                </c:pt>
              </c:numCache>
            </c:numRef>
          </c:val>
          <c:extLst>
            <c:ext xmlns:c16="http://schemas.microsoft.com/office/drawing/2014/chart" uri="{C3380CC4-5D6E-409C-BE32-E72D297353CC}">
              <c16:uniqueId val="{00000002-BE27-4AAE-9DD4-44C5988AED66}"/>
            </c:ext>
          </c:extLst>
        </c:ser>
        <c:ser>
          <c:idx val="3"/>
          <c:order val="3"/>
          <c:tx>
            <c:strRef>
              <c:f>'performance by type data'!$A$21</c:f>
              <c:strCache>
                <c:ptCount val="1"/>
                <c:pt idx="0">
                  <c:v>All</c:v>
                </c:pt>
              </c:strCache>
            </c:strRef>
          </c:tx>
          <c:spPr>
            <a:solidFill>
              <a:schemeClr val="accent2"/>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data'!$B$21</c:f>
              <c:numCache>
                <c:formatCode>0.0%</c:formatCode>
                <c:ptCount val="1"/>
                <c:pt idx="0">
                  <c:v>0.32300000000000001</c:v>
                </c:pt>
              </c:numCache>
            </c:numRef>
          </c:val>
          <c:extLst>
            <c:ext xmlns:c16="http://schemas.microsoft.com/office/drawing/2014/chart" uri="{C3380CC4-5D6E-409C-BE32-E72D297353CC}">
              <c16:uniqueId val="{00000003-BE27-4AAE-9DD4-44C5988AED66}"/>
            </c:ext>
          </c:extLst>
        </c:ser>
        <c:ser>
          <c:idx val="4"/>
          <c:order val="4"/>
          <c:tx>
            <c:strRef>
              <c:f>'performance by type data'!$A$22</c:f>
              <c:strCache>
                <c:ptCount val="1"/>
                <c:pt idx="0">
                  <c:v>Airolube</c:v>
                </c:pt>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data'!$B$22</c:f>
              <c:numCache>
                <c:formatCode>0.0%</c:formatCode>
                <c:ptCount val="1"/>
                <c:pt idx="0">
                  <c:v>0.98899999999999999</c:v>
                </c:pt>
              </c:numCache>
            </c:numRef>
          </c:val>
          <c:extLst>
            <c:ext xmlns:c16="http://schemas.microsoft.com/office/drawing/2014/chart" uri="{C3380CC4-5D6E-409C-BE32-E72D297353CC}">
              <c16:uniqueId val="{00000004-BE27-4AAE-9DD4-44C5988AED66}"/>
            </c:ext>
          </c:extLst>
        </c:ser>
        <c:ser>
          <c:idx val="5"/>
          <c:order val="5"/>
          <c:tx>
            <c:strRef>
              <c:f>'performance by type data'!$A$23</c:f>
              <c:strCache>
                <c:ptCount val="1"/>
              </c:strCache>
            </c:strRef>
          </c:tx>
          <c:spPr>
            <a:solidFill>
              <a:srgbClr val="FF00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data'!$B$23</c:f>
              <c:numCache>
                <c:formatCode>0.0%</c:formatCode>
                <c:ptCount val="1"/>
              </c:numCache>
            </c:numRef>
          </c:val>
          <c:extLst>
            <c:ext xmlns:c16="http://schemas.microsoft.com/office/drawing/2014/chart" uri="{C3380CC4-5D6E-409C-BE32-E72D297353CC}">
              <c16:uniqueId val="{00000005-BE27-4AAE-9DD4-44C5988AED66}"/>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 Wear -</a:t>
            </a:r>
            <a:r>
              <a:rPr lang="en-AU" baseline="0"/>
              <a:t> Block 4 - 1000km Wet contamination Block - Performance in Wet gravel / mtb / cx. </a:t>
            </a:r>
            <a:r>
              <a:rPr lang="en-AU" sz="1000" baseline="0"/>
              <a:t>*Lower is better</a:t>
            </a:r>
            <a:endParaRPr lang="en-AU" sz="10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AU"/>
        </a:p>
      </c:txPr>
    </c:title>
    <c:autoTitleDeleted val="0"/>
    <c:plotArea>
      <c:layout/>
      <c:barChart>
        <c:barDir val="col"/>
        <c:grouping val="clustered"/>
        <c:varyColors val="0"/>
        <c:ser>
          <c:idx val="0"/>
          <c:order val="0"/>
          <c:tx>
            <c:strRef>
              <c:f>'performance by type data'!$A$45</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data'!$B$45</c:f>
              <c:numCache>
                <c:formatCode>0.0%</c:formatCode>
                <c:ptCount val="1"/>
                <c:pt idx="0">
                  <c:v>0.26500000000000001</c:v>
                </c:pt>
              </c:numCache>
            </c:numRef>
          </c:val>
          <c:extLst>
            <c:ext xmlns:c16="http://schemas.microsoft.com/office/drawing/2014/chart" uri="{C3380CC4-5D6E-409C-BE32-E72D297353CC}">
              <c16:uniqueId val="{00000000-37CD-4466-AF53-E46D25BD710A}"/>
            </c:ext>
          </c:extLst>
        </c:ser>
        <c:ser>
          <c:idx val="1"/>
          <c:order val="1"/>
          <c:tx>
            <c:strRef>
              <c:f>'performance by type data'!$A$46</c:f>
              <c:strCache>
                <c:ptCount val="1"/>
                <c:pt idx="0">
                  <c:v>Wax drip</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data'!$B$46</c:f>
              <c:numCache>
                <c:formatCode>0.0%</c:formatCode>
                <c:ptCount val="1"/>
                <c:pt idx="0">
                  <c:v>0.41599999999999998</c:v>
                </c:pt>
              </c:numCache>
            </c:numRef>
          </c:val>
          <c:extLst>
            <c:ext xmlns:c16="http://schemas.microsoft.com/office/drawing/2014/chart" uri="{C3380CC4-5D6E-409C-BE32-E72D297353CC}">
              <c16:uniqueId val="{00000001-37CD-4466-AF53-E46D25BD710A}"/>
            </c:ext>
          </c:extLst>
        </c:ser>
        <c:ser>
          <c:idx val="2"/>
          <c:order val="2"/>
          <c:tx>
            <c:strRef>
              <c:f>'performance by type data'!$A$47</c:f>
              <c:strCache>
                <c:ptCount val="1"/>
                <c:pt idx="0">
                  <c:v>Wet Drip</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data'!$B$47</c:f>
              <c:numCache>
                <c:formatCode>0.0%</c:formatCode>
                <c:ptCount val="1"/>
                <c:pt idx="0">
                  <c:v>0.81200000000000006</c:v>
                </c:pt>
              </c:numCache>
            </c:numRef>
          </c:val>
          <c:extLst>
            <c:ext xmlns:c16="http://schemas.microsoft.com/office/drawing/2014/chart" uri="{C3380CC4-5D6E-409C-BE32-E72D297353CC}">
              <c16:uniqueId val="{00000002-37CD-4466-AF53-E46D25BD710A}"/>
            </c:ext>
          </c:extLst>
        </c:ser>
        <c:ser>
          <c:idx val="3"/>
          <c:order val="3"/>
          <c:tx>
            <c:strRef>
              <c:f>'performance by type data'!$A$48</c:f>
              <c:strCache>
                <c:ptCount val="1"/>
                <c:pt idx="0">
                  <c:v>All</c:v>
                </c:pt>
              </c:strCache>
            </c:strRef>
          </c:tx>
          <c:spPr>
            <a:solidFill>
              <a:srgbClr val="FFC0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data'!$B$48</c:f>
              <c:numCache>
                <c:formatCode>0.0%</c:formatCode>
                <c:ptCount val="1"/>
                <c:pt idx="0">
                  <c:v>0.59699999999999998</c:v>
                </c:pt>
              </c:numCache>
            </c:numRef>
          </c:val>
          <c:extLst>
            <c:ext xmlns:c16="http://schemas.microsoft.com/office/drawing/2014/chart" uri="{C3380CC4-5D6E-409C-BE32-E72D297353CC}">
              <c16:uniqueId val="{00000003-37CD-4466-AF53-E46D25BD710A}"/>
            </c:ext>
          </c:extLst>
        </c:ser>
        <c:ser>
          <c:idx val="4"/>
          <c:order val="4"/>
          <c:tx>
            <c:strRef>
              <c:f>'performance by type data'!$A$49</c:f>
              <c:strCache>
                <c:ptCount val="1"/>
                <c:pt idx="0">
                  <c:v>Airolube</c:v>
                </c:pt>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data'!$B$49</c:f>
              <c:numCache>
                <c:formatCode>0.0%</c:formatCode>
                <c:ptCount val="1"/>
                <c:pt idx="0">
                  <c:v>1.651</c:v>
                </c:pt>
              </c:numCache>
            </c:numRef>
          </c:val>
          <c:extLst>
            <c:ext xmlns:c16="http://schemas.microsoft.com/office/drawing/2014/chart" uri="{C3380CC4-5D6E-409C-BE32-E72D297353CC}">
              <c16:uniqueId val="{00000004-37CD-4466-AF53-E46D25BD710A}"/>
            </c:ext>
          </c:extLst>
        </c:ser>
        <c:ser>
          <c:idx val="5"/>
          <c:order val="5"/>
          <c:tx>
            <c:strRef>
              <c:f>'performance by type data'!$A$50</c:f>
              <c:strCache>
                <c:ptCount val="1"/>
              </c:strCache>
            </c:strRef>
          </c:tx>
          <c:spPr>
            <a:solidFill>
              <a:srgbClr val="FF00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data'!$B$50</c:f>
              <c:numCache>
                <c:formatCode>0.0%</c:formatCode>
                <c:ptCount val="1"/>
              </c:numCache>
            </c:numRef>
          </c:val>
          <c:extLst>
            <c:ext xmlns:c16="http://schemas.microsoft.com/office/drawing/2014/chart" uri="{C3380CC4-5D6E-409C-BE32-E72D297353CC}">
              <c16:uniqueId val="{00000005-37CD-4466-AF53-E46D25BD710A}"/>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 Wear -</a:t>
            </a:r>
            <a:r>
              <a:rPr lang="en-AU" baseline="0"/>
              <a:t> Blocks 1 through 5 Cumulative (MAIN TEST - 5000km). </a:t>
            </a:r>
            <a:r>
              <a:rPr lang="en-AU" sz="1000" baseline="0"/>
              <a:t>*Lower is better</a:t>
            </a:r>
            <a:endParaRPr lang="en-AU" sz="1000"/>
          </a:p>
        </c:rich>
      </c:tx>
      <c:layout>
        <c:manualLayout>
          <c:xMode val="edge"/>
          <c:yMode val="edge"/>
          <c:x val="0.11103543027171726"/>
          <c:y val="1.822323275639412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AU"/>
        </a:p>
      </c:txPr>
    </c:title>
    <c:autoTitleDeleted val="0"/>
    <c:plotArea>
      <c:layout/>
      <c:barChart>
        <c:barDir val="col"/>
        <c:grouping val="clustered"/>
        <c:varyColors val="0"/>
        <c:ser>
          <c:idx val="0"/>
          <c:order val="0"/>
          <c:tx>
            <c:strRef>
              <c:f>'performance by type data'!$A$59</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'performance by type data'!$B$56:$B$58</c:f>
              <c:strCache>
                <c:ptCount val="3"/>
                <c:pt idx="2">
                  <c:v>Block 1 wear</c:v>
                </c:pt>
              </c:strCache>
            </c:strRef>
          </c:cat>
          <c:val>
            <c:numRef>
              <c:f>'performance by type data'!$B$59</c:f>
              <c:numCache>
                <c:formatCode>0.0%</c:formatCode>
                <c:ptCount val="1"/>
                <c:pt idx="0">
                  <c:v>0.27900000000000003</c:v>
                </c:pt>
              </c:numCache>
            </c:numRef>
          </c:val>
          <c:extLst>
            <c:ext xmlns:c16="http://schemas.microsoft.com/office/drawing/2014/chart" uri="{C3380CC4-5D6E-409C-BE32-E72D297353CC}">
              <c16:uniqueId val="{00000000-DF28-4AC3-BA96-CC711AFA1AAF}"/>
            </c:ext>
          </c:extLst>
        </c:ser>
        <c:ser>
          <c:idx val="1"/>
          <c:order val="1"/>
          <c:tx>
            <c:strRef>
              <c:f>'performance by type data'!$A$60</c:f>
              <c:strCache>
                <c:ptCount val="1"/>
                <c:pt idx="0">
                  <c:v>Wax drip</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'performance by type data'!$B$56:$B$58</c:f>
              <c:strCache>
                <c:ptCount val="3"/>
                <c:pt idx="2">
                  <c:v>Block 1 wear</c:v>
                </c:pt>
              </c:strCache>
            </c:strRef>
          </c:cat>
          <c:val>
            <c:numRef>
              <c:f>'performance by type data'!$B$60</c:f>
              <c:numCache>
                <c:formatCode>0.0%</c:formatCode>
                <c:ptCount val="1"/>
                <c:pt idx="0">
                  <c:v>1.032</c:v>
                </c:pt>
              </c:numCache>
            </c:numRef>
          </c:val>
          <c:extLst>
            <c:ext xmlns:c16="http://schemas.microsoft.com/office/drawing/2014/chart" uri="{C3380CC4-5D6E-409C-BE32-E72D297353CC}">
              <c16:uniqueId val="{00000001-DF28-4AC3-BA96-CC711AFA1AAF}"/>
            </c:ext>
          </c:extLst>
        </c:ser>
        <c:ser>
          <c:idx val="2"/>
          <c:order val="2"/>
          <c:tx>
            <c:strRef>
              <c:f>'performance by type data'!$A$61</c:f>
              <c:strCache>
                <c:ptCount val="1"/>
                <c:pt idx="0">
                  <c:v>Wet Drip</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'performance by type data'!$B$56:$B$58</c:f>
              <c:strCache>
                <c:ptCount val="3"/>
                <c:pt idx="2">
                  <c:v>Block 1 wear</c:v>
                </c:pt>
              </c:strCache>
            </c:strRef>
          </c:cat>
          <c:val>
            <c:numRef>
              <c:f>'performance by type data'!$B$61</c:f>
              <c:numCache>
                <c:formatCode>0.0%</c:formatCode>
                <c:ptCount val="1"/>
                <c:pt idx="0">
                  <c:v>2.4860000000000002</c:v>
                </c:pt>
              </c:numCache>
            </c:numRef>
          </c:val>
          <c:extLst>
            <c:ext xmlns:c16="http://schemas.microsoft.com/office/drawing/2014/chart" uri="{C3380CC4-5D6E-409C-BE32-E72D297353CC}">
              <c16:uniqueId val="{00000002-DF28-4AC3-BA96-CC711AFA1AAF}"/>
            </c:ext>
          </c:extLst>
        </c:ser>
        <c:ser>
          <c:idx val="3"/>
          <c:order val="3"/>
          <c:tx>
            <c:strRef>
              <c:f>'performance by type data'!$A$62</c:f>
              <c:strCache>
                <c:ptCount val="1"/>
                <c:pt idx="0">
                  <c:v>All</c:v>
                </c:pt>
              </c:strCache>
            </c:strRef>
          </c:tx>
          <c:spPr>
            <a:solidFill>
              <a:schemeClr val="accent2"/>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'performance by type data'!$B$56:$B$58</c:f>
              <c:strCache>
                <c:ptCount val="3"/>
                <c:pt idx="2">
                  <c:v>Block 1 wear</c:v>
                </c:pt>
              </c:strCache>
            </c:strRef>
          </c:cat>
          <c:val>
            <c:numRef>
              <c:f>'performance by type data'!$B$62</c:f>
              <c:numCache>
                <c:formatCode>0.0%</c:formatCode>
                <c:ptCount val="1"/>
                <c:pt idx="0">
                  <c:v>1.6719999999999999</c:v>
                </c:pt>
              </c:numCache>
            </c:numRef>
          </c:val>
          <c:extLst>
            <c:ext xmlns:c16="http://schemas.microsoft.com/office/drawing/2014/chart" uri="{C3380CC4-5D6E-409C-BE32-E72D297353CC}">
              <c16:uniqueId val="{00000003-DF28-4AC3-BA96-CC711AFA1AAF}"/>
            </c:ext>
          </c:extLst>
        </c:ser>
        <c:ser>
          <c:idx val="4"/>
          <c:order val="4"/>
          <c:tx>
            <c:strRef>
              <c:f>'performance by type data'!$A$63</c:f>
              <c:strCache>
                <c:ptCount val="1"/>
                <c:pt idx="0">
                  <c:v>Airolube</c:v>
                </c:pt>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'performance by type data'!$B$56:$B$58</c:f>
              <c:strCache>
                <c:ptCount val="3"/>
                <c:pt idx="2">
                  <c:v>Block 1 wear</c:v>
                </c:pt>
              </c:strCache>
            </c:strRef>
          </c:cat>
          <c:val>
            <c:numRef>
              <c:f>'performance by type data'!$B$63</c:f>
              <c:numCache>
                <c:formatCode>0.0%</c:formatCode>
                <c:ptCount val="1"/>
                <c:pt idx="0">
                  <c:v>3.8969999999999998</c:v>
                </c:pt>
              </c:numCache>
            </c:numRef>
          </c:val>
          <c:extLst>
            <c:ext xmlns:c16="http://schemas.microsoft.com/office/drawing/2014/chart" uri="{C3380CC4-5D6E-409C-BE32-E72D297353CC}">
              <c16:uniqueId val="{00000004-DF28-4AC3-BA96-CC711AFA1AAF}"/>
            </c:ext>
          </c:extLst>
        </c:ser>
        <c:ser>
          <c:idx val="5"/>
          <c:order val="5"/>
          <c:tx>
            <c:strRef>
              <c:f>'performance by type data'!$A$64</c:f>
              <c:strCache>
                <c:ptCount val="1"/>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'performance by type data'!$B$56:$B$58</c:f>
              <c:strCache>
                <c:ptCount val="3"/>
                <c:pt idx="2">
                  <c:v>Block 1 wear</c:v>
                </c:pt>
              </c:strCache>
            </c:strRef>
          </c:cat>
          <c:val>
            <c:numRef>
              <c:f>'performance by type data'!$B$64</c:f>
              <c:numCache>
                <c:formatCode>0.0%</c:formatCode>
                <c:ptCount val="1"/>
              </c:numCache>
            </c:numRef>
          </c:val>
          <c:extLst>
            <c:ext xmlns:c16="http://schemas.microsoft.com/office/drawing/2014/chart" uri="{C3380CC4-5D6E-409C-BE32-E72D297353CC}">
              <c16:uniqueId val="{00000005-DF28-4AC3-BA96-CC711AFA1AAF}"/>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 Wear -</a:t>
            </a:r>
            <a:r>
              <a:rPr lang="en-AU" baseline="0"/>
              <a:t> Block 3 - No contamination</a:t>
            </a:r>
          </a:p>
          <a:p>
            <a:pPr>
              <a:defRPr/>
            </a:pPr>
            <a:r>
              <a:rPr lang="en-AU" baseline="0"/>
              <a:t>(ability to clear cont. from block 2) </a:t>
            </a:r>
          </a:p>
          <a:p>
            <a:pPr>
              <a:defRPr/>
            </a:pPr>
            <a:r>
              <a:rPr lang="en-AU" baseline="0"/>
              <a:t> </a:t>
            </a:r>
            <a:r>
              <a:rPr lang="en-AU" sz="1000" baseline="0"/>
              <a:t>*Lower is better</a:t>
            </a:r>
            <a:endParaRPr lang="en-AU" sz="10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257664582632259"/>
          <c:y val="0.15635533704986154"/>
          <c:w val="0.85385883724205747"/>
          <c:h val="0.69770670147597935"/>
        </c:manualLayout>
      </c:layout>
      <c:barChart>
        <c:barDir val="col"/>
        <c:grouping val="clustered"/>
        <c:varyColors val="0"/>
        <c:ser>
          <c:idx val="0"/>
          <c:order val="0"/>
          <c:spPr>
            <a:solidFill>
              <a:srgbClr val="FF00FF"/>
            </a:solidFill>
            <a:ln>
              <a:noFill/>
            </a:ln>
            <a:effectLst>
              <a:outerShdw blurRad="57150" dist="19050" dir="5400000" algn="ctr" rotWithShape="0">
                <a:srgbClr val="000000">
                  <a:alpha val="63000"/>
                </a:srgbClr>
              </a:outerShdw>
            </a:effectLst>
          </c:spPr>
          <c:invertIfNegative val="0"/>
          <c:dPt>
            <c:idx val="0"/>
            <c:invertIfNegative val="0"/>
            <c:bubble3D val="0"/>
            <c:spPr>
              <a:solidFill>
                <a:srgbClr val="FF00FF"/>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9935-4FE2-AF9F-BC2241E2E349}"/>
              </c:ext>
            </c:extLst>
          </c:dPt>
          <c:dPt>
            <c:idx val="1"/>
            <c:invertIfNegative val="0"/>
            <c:bubble3D val="0"/>
            <c:spPr>
              <a:solidFill>
                <a:srgbClr val="00B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9935-4FE2-AF9F-BC2241E2E349}"/>
              </c:ext>
            </c:extLst>
          </c:dPt>
          <c:dPt>
            <c:idx val="2"/>
            <c:invertIfNegative val="0"/>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C-9935-4FE2-AF9F-BC2241E2E349}"/>
              </c:ext>
            </c:extLst>
          </c:dPt>
          <c:dPt>
            <c:idx val="3"/>
            <c:invertIfNegative val="0"/>
            <c:bubble3D val="0"/>
            <c:spPr>
              <a:solidFill>
                <a:schemeClr val="accent2"/>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9935-4FE2-AF9F-BC2241E2E349}"/>
              </c:ext>
            </c:extLst>
          </c:dPt>
          <c:dPt>
            <c:idx val="4"/>
            <c:invertIfNegative val="0"/>
            <c:bubble3D val="0"/>
            <c:spPr>
              <a:solidFill>
                <a:srgbClr val="00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6F59-456E-801E-1BED0E11959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'performance by type data'!$A$32:$A$36</c:f>
              <c:strCache>
                <c:ptCount val="5"/>
                <c:pt idx="0">
                  <c:v>Immersive wax</c:v>
                </c:pt>
                <c:pt idx="1">
                  <c:v>Wax drip</c:v>
                </c:pt>
                <c:pt idx="2">
                  <c:v>Wet Drip</c:v>
                </c:pt>
                <c:pt idx="3">
                  <c:v>All</c:v>
                </c:pt>
                <c:pt idx="4">
                  <c:v>Airolube</c:v>
                </c:pt>
              </c:strCache>
            </c:strRef>
          </c:cat>
          <c:val>
            <c:numRef>
              <c:f>'performance by type data'!$B$32:$B$36</c:f>
              <c:numCache>
                <c:formatCode>0.0%</c:formatCode>
                <c:ptCount val="5"/>
                <c:pt idx="0">
                  <c:v>3.5000000000000003E-2</c:v>
                </c:pt>
                <c:pt idx="1">
                  <c:v>6.9000000000000006E-2</c:v>
                </c:pt>
                <c:pt idx="2">
                  <c:v>0.47099999999999997</c:v>
                </c:pt>
                <c:pt idx="3">
                  <c:v>0.27900000000000003</c:v>
                </c:pt>
                <c:pt idx="4">
                  <c:v>0.57999999999999996</c:v>
                </c:pt>
              </c:numCache>
            </c:numRef>
          </c:val>
          <c:extLst>
            <c:ext xmlns:c16="http://schemas.microsoft.com/office/drawing/2014/chart" uri="{C3380CC4-5D6E-409C-BE32-E72D297353CC}">
              <c16:uniqueId val="{0000000A-9935-4FE2-AF9F-BC2241E2E349}"/>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5.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8.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9.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0.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15.xml"/><Relationship Id="rId7" Type="http://schemas.openxmlformats.org/officeDocument/2006/relationships/image" Target="../media/image1.png"/><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876300</xdr:colOff>
      <xdr:row>0</xdr:row>
      <xdr:rowOff>76200</xdr:rowOff>
    </xdr:from>
    <xdr:to>
      <xdr:col>3</xdr:col>
      <xdr:colOff>1605427</xdr:colOff>
      <xdr:row>7</xdr:row>
      <xdr:rowOff>108731</xdr:rowOff>
    </xdr:to>
    <xdr:pic>
      <xdr:nvPicPr>
        <xdr:cNvPr id="2" name="Picture 1">
          <a:extLst>
            <a:ext uri="{FF2B5EF4-FFF2-40B4-BE49-F238E27FC236}">
              <a16:creationId xmlns:a16="http://schemas.microsoft.com/office/drawing/2014/main" id="{D4FCD230-CE8A-45E1-99F8-435D06B585B3}"/>
            </a:ext>
          </a:extLst>
        </xdr:cNvPr>
        <xdr:cNvPicPr>
          <a:picLocks noChangeAspect="1"/>
        </xdr:cNvPicPr>
      </xdr:nvPicPr>
      <xdr:blipFill>
        <a:blip xmlns:r="http://schemas.openxmlformats.org/officeDocument/2006/relationships" r:embed="rId1"/>
        <a:stretch>
          <a:fillRect/>
        </a:stretch>
      </xdr:blipFill>
      <xdr:spPr>
        <a:xfrm>
          <a:off x="5543550" y="76200"/>
          <a:ext cx="4158127" cy="16994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609599</xdr:colOff>
      <xdr:row>10</xdr:row>
      <xdr:rowOff>180976</xdr:rowOff>
    </xdr:from>
    <xdr:to>
      <xdr:col>18</xdr:col>
      <xdr:colOff>333374</xdr:colOff>
      <xdr:row>36</xdr:row>
      <xdr:rowOff>115889</xdr:rowOff>
    </xdr:to>
    <xdr:graphicFrame macro="">
      <xdr:nvGraphicFramePr>
        <xdr:cNvPr id="2" name="Chart 10">
          <a:extLst>
            <a:ext uri="{FF2B5EF4-FFF2-40B4-BE49-F238E27FC236}">
              <a16:creationId xmlns:a16="http://schemas.microsoft.com/office/drawing/2014/main" id="{1D15DFA7-B8C3-4326-9B18-916C518AE3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609599</xdr:colOff>
      <xdr:row>38</xdr:row>
      <xdr:rowOff>180976</xdr:rowOff>
    </xdr:from>
    <xdr:to>
      <xdr:col>18</xdr:col>
      <xdr:colOff>314324</xdr:colOff>
      <xdr:row>65</xdr:row>
      <xdr:rowOff>115889</xdr:rowOff>
    </xdr:to>
    <xdr:graphicFrame macro="">
      <xdr:nvGraphicFramePr>
        <xdr:cNvPr id="3" name="Chart 10">
          <a:extLst>
            <a:ext uri="{FF2B5EF4-FFF2-40B4-BE49-F238E27FC236}">
              <a16:creationId xmlns:a16="http://schemas.microsoft.com/office/drawing/2014/main" id="{9A505C50-4D38-493C-9B81-22B558CA41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609599</xdr:colOff>
      <xdr:row>67</xdr:row>
      <xdr:rowOff>85725</xdr:rowOff>
    </xdr:from>
    <xdr:to>
      <xdr:col>18</xdr:col>
      <xdr:colOff>314324</xdr:colOff>
      <xdr:row>95</xdr:row>
      <xdr:rowOff>58738</xdr:rowOff>
    </xdr:to>
    <xdr:graphicFrame macro="">
      <xdr:nvGraphicFramePr>
        <xdr:cNvPr id="7" name="Chart 10">
          <a:extLst>
            <a:ext uri="{FF2B5EF4-FFF2-40B4-BE49-F238E27FC236}">
              <a16:creationId xmlns:a16="http://schemas.microsoft.com/office/drawing/2014/main" id="{74C4AD4A-ACA5-4454-B991-676B7ADCC8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342901</xdr:colOff>
      <xdr:row>1</xdr:row>
      <xdr:rowOff>66676</xdr:rowOff>
    </xdr:from>
    <xdr:to>
      <xdr:col>13</xdr:col>
      <xdr:colOff>180976</xdr:colOff>
      <xdr:row>9</xdr:row>
      <xdr:rowOff>44656</xdr:rowOff>
    </xdr:to>
    <xdr:pic>
      <xdr:nvPicPr>
        <xdr:cNvPr id="9" name="Picture 8">
          <a:extLst>
            <a:ext uri="{FF2B5EF4-FFF2-40B4-BE49-F238E27FC236}">
              <a16:creationId xmlns:a16="http://schemas.microsoft.com/office/drawing/2014/main" id="{D2C07B5E-8CDA-46CA-93C0-0A216669CF14}"/>
            </a:ext>
          </a:extLst>
        </xdr:cNvPr>
        <xdr:cNvPicPr>
          <a:picLocks noChangeAspect="1"/>
        </xdr:cNvPicPr>
      </xdr:nvPicPr>
      <xdr:blipFill>
        <a:blip xmlns:r="http://schemas.openxmlformats.org/officeDocument/2006/relationships" r:embed="rId4"/>
        <a:stretch>
          <a:fillRect/>
        </a:stretch>
      </xdr:blipFill>
      <xdr:spPr>
        <a:xfrm>
          <a:off x="5219701" y="257176"/>
          <a:ext cx="3600450" cy="15019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257175</xdr:colOff>
      <xdr:row>9</xdr:row>
      <xdr:rowOff>85725</xdr:rowOff>
    </xdr:from>
    <xdr:to>
      <xdr:col>21</xdr:col>
      <xdr:colOff>65087</xdr:colOff>
      <xdr:row>35</xdr:row>
      <xdr:rowOff>11113</xdr:rowOff>
    </xdr:to>
    <xdr:graphicFrame macro="">
      <xdr:nvGraphicFramePr>
        <xdr:cNvPr id="2" name="Chart 10">
          <a:extLst>
            <a:ext uri="{FF2B5EF4-FFF2-40B4-BE49-F238E27FC236}">
              <a16:creationId xmlns:a16="http://schemas.microsoft.com/office/drawing/2014/main" id="{27B04390-9B13-4C18-B08B-13465F20B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361950</xdr:colOff>
      <xdr:row>36</xdr:row>
      <xdr:rowOff>19050</xdr:rowOff>
    </xdr:from>
    <xdr:to>
      <xdr:col>10</xdr:col>
      <xdr:colOff>169862</xdr:colOff>
      <xdr:row>61</xdr:row>
      <xdr:rowOff>134938</xdr:rowOff>
    </xdr:to>
    <xdr:graphicFrame macro="">
      <xdr:nvGraphicFramePr>
        <xdr:cNvPr id="3" name="Chart 10">
          <a:extLst>
            <a:ext uri="{FF2B5EF4-FFF2-40B4-BE49-F238E27FC236}">
              <a16:creationId xmlns:a16="http://schemas.microsoft.com/office/drawing/2014/main" id="{702FE85B-66BA-4192-9B7B-B541DB12D8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266700</xdr:colOff>
      <xdr:row>36</xdr:row>
      <xdr:rowOff>38100</xdr:rowOff>
    </xdr:from>
    <xdr:to>
      <xdr:col>21</xdr:col>
      <xdr:colOff>74612</xdr:colOff>
      <xdr:row>61</xdr:row>
      <xdr:rowOff>153988</xdr:rowOff>
    </xdr:to>
    <xdr:graphicFrame macro="">
      <xdr:nvGraphicFramePr>
        <xdr:cNvPr id="4" name="Chart 10">
          <a:extLst>
            <a:ext uri="{FF2B5EF4-FFF2-40B4-BE49-F238E27FC236}">
              <a16:creationId xmlns:a16="http://schemas.microsoft.com/office/drawing/2014/main" id="{E6D5C95E-C38F-448E-AF84-22843F646C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381000</xdr:colOff>
      <xdr:row>63</xdr:row>
      <xdr:rowOff>28575</xdr:rowOff>
    </xdr:from>
    <xdr:to>
      <xdr:col>10</xdr:col>
      <xdr:colOff>188912</xdr:colOff>
      <xdr:row>88</xdr:row>
      <xdr:rowOff>144463</xdr:rowOff>
    </xdr:to>
    <xdr:graphicFrame macro="">
      <xdr:nvGraphicFramePr>
        <xdr:cNvPr id="5" name="Chart 10">
          <a:extLst>
            <a:ext uri="{FF2B5EF4-FFF2-40B4-BE49-F238E27FC236}">
              <a16:creationId xmlns:a16="http://schemas.microsoft.com/office/drawing/2014/main" id="{477B1CBA-CBB7-4C8D-BA84-3160DD2C76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323850</xdr:colOff>
      <xdr:row>63</xdr:row>
      <xdr:rowOff>57150</xdr:rowOff>
    </xdr:from>
    <xdr:to>
      <xdr:col>21</xdr:col>
      <xdr:colOff>131762</xdr:colOff>
      <xdr:row>88</xdr:row>
      <xdr:rowOff>173038</xdr:rowOff>
    </xdr:to>
    <xdr:graphicFrame macro="">
      <xdr:nvGraphicFramePr>
        <xdr:cNvPr id="6" name="Chart 10">
          <a:extLst>
            <a:ext uri="{FF2B5EF4-FFF2-40B4-BE49-F238E27FC236}">
              <a16:creationId xmlns:a16="http://schemas.microsoft.com/office/drawing/2014/main" id="{FF2A123B-ACF1-43E3-AF9E-31E9E6B143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390525</xdr:colOff>
      <xdr:row>9</xdr:row>
      <xdr:rowOff>95250</xdr:rowOff>
    </xdr:from>
    <xdr:to>
      <xdr:col>10</xdr:col>
      <xdr:colOff>198437</xdr:colOff>
      <xdr:row>35</xdr:row>
      <xdr:rowOff>20638</xdr:rowOff>
    </xdr:to>
    <xdr:graphicFrame macro="">
      <xdr:nvGraphicFramePr>
        <xdr:cNvPr id="7" name="Chart 10">
          <a:extLst>
            <a:ext uri="{FF2B5EF4-FFF2-40B4-BE49-F238E27FC236}">
              <a16:creationId xmlns:a16="http://schemas.microsoft.com/office/drawing/2014/main" id="{81BA9A91-45C0-49E7-AC14-8F4AAA2A8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8</xdr:col>
      <xdr:colOff>342900</xdr:colOff>
      <xdr:row>1</xdr:row>
      <xdr:rowOff>0</xdr:rowOff>
    </xdr:from>
    <xdr:to>
      <xdr:col>13</xdr:col>
      <xdr:colOff>19050</xdr:colOff>
      <xdr:row>6</xdr:row>
      <xdr:rowOff>183919</xdr:rowOff>
    </xdr:to>
    <xdr:pic>
      <xdr:nvPicPr>
        <xdr:cNvPr id="8" name="Picture 7">
          <a:extLst>
            <a:ext uri="{FF2B5EF4-FFF2-40B4-BE49-F238E27FC236}">
              <a16:creationId xmlns:a16="http://schemas.microsoft.com/office/drawing/2014/main" id="{FABF9F36-1A35-4BFA-8BF4-C75FF58A6ADF}"/>
            </a:ext>
          </a:extLst>
        </xdr:cNvPr>
        <xdr:cNvPicPr>
          <a:picLocks noChangeAspect="1"/>
        </xdr:cNvPicPr>
      </xdr:nvPicPr>
      <xdr:blipFill>
        <a:blip xmlns:r="http://schemas.openxmlformats.org/officeDocument/2006/relationships" r:embed="rId7"/>
        <a:stretch>
          <a:fillRect/>
        </a:stretch>
      </xdr:blipFill>
      <xdr:spPr>
        <a:xfrm>
          <a:off x="5219700" y="190500"/>
          <a:ext cx="2724150" cy="11364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417512</xdr:colOff>
      <xdr:row>27</xdr:row>
      <xdr:rowOff>115888</xdr:rowOff>
    </xdr:to>
    <xdr:graphicFrame macro="">
      <xdr:nvGraphicFramePr>
        <xdr:cNvPr id="2" name="Chart 10">
          <a:extLst>
            <a:ext uri="{FF2B5EF4-FFF2-40B4-BE49-F238E27FC236}">
              <a16:creationId xmlns:a16="http://schemas.microsoft.com/office/drawing/2014/main" id="{0190E1F4-22D2-4D95-B7A8-843A1EDD48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31</xdr:row>
      <xdr:rowOff>0</xdr:rowOff>
    </xdr:from>
    <xdr:to>
      <xdr:col>10</xdr:col>
      <xdr:colOff>417512</xdr:colOff>
      <xdr:row>56</xdr:row>
      <xdr:rowOff>115888</xdr:rowOff>
    </xdr:to>
    <xdr:graphicFrame macro="">
      <xdr:nvGraphicFramePr>
        <xdr:cNvPr id="3" name="Chart 10">
          <a:extLst>
            <a:ext uri="{FF2B5EF4-FFF2-40B4-BE49-F238E27FC236}">
              <a16:creationId xmlns:a16="http://schemas.microsoft.com/office/drawing/2014/main" id="{BF9562D1-1470-429E-A170-B0B204E8BC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59</xdr:row>
      <xdr:rowOff>28575</xdr:rowOff>
    </xdr:from>
    <xdr:to>
      <xdr:col>10</xdr:col>
      <xdr:colOff>417512</xdr:colOff>
      <xdr:row>84</xdr:row>
      <xdr:rowOff>144463</xdr:rowOff>
    </xdr:to>
    <xdr:graphicFrame macro="">
      <xdr:nvGraphicFramePr>
        <xdr:cNvPr id="4" name="Chart 10">
          <a:extLst>
            <a:ext uri="{FF2B5EF4-FFF2-40B4-BE49-F238E27FC236}">
              <a16:creationId xmlns:a16="http://schemas.microsoft.com/office/drawing/2014/main" id="{76AD986C-7D39-48D5-8035-3989198E47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87</xdr:row>
      <xdr:rowOff>0</xdr:rowOff>
    </xdr:from>
    <xdr:to>
      <xdr:col>10</xdr:col>
      <xdr:colOff>417512</xdr:colOff>
      <xdr:row>112</xdr:row>
      <xdr:rowOff>115888</xdr:rowOff>
    </xdr:to>
    <xdr:graphicFrame macro="">
      <xdr:nvGraphicFramePr>
        <xdr:cNvPr id="5" name="Chart 10">
          <a:extLst>
            <a:ext uri="{FF2B5EF4-FFF2-40B4-BE49-F238E27FC236}">
              <a16:creationId xmlns:a16="http://schemas.microsoft.com/office/drawing/2014/main" id="{1E7DEF9B-39E5-48AD-8D8F-2D362EAF49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2271346</xdr:colOff>
      <xdr:row>2</xdr:row>
      <xdr:rowOff>0</xdr:rowOff>
    </xdr:from>
    <xdr:to>
      <xdr:col>9</xdr:col>
      <xdr:colOff>608011</xdr:colOff>
      <xdr:row>27</xdr:row>
      <xdr:rowOff>115888</xdr:rowOff>
    </xdr:to>
    <xdr:graphicFrame macro="">
      <xdr:nvGraphicFramePr>
        <xdr:cNvPr id="2" name="Chart 10">
          <a:extLst>
            <a:ext uri="{FF2B5EF4-FFF2-40B4-BE49-F238E27FC236}">
              <a16:creationId xmlns:a16="http://schemas.microsoft.com/office/drawing/2014/main" id="{B84039BF-B220-4F54-8B9B-E79E474E3A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2271346</xdr:colOff>
      <xdr:row>30</xdr:row>
      <xdr:rowOff>146538</xdr:rowOff>
    </xdr:from>
    <xdr:to>
      <xdr:col>9</xdr:col>
      <xdr:colOff>608011</xdr:colOff>
      <xdr:row>57</xdr:row>
      <xdr:rowOff>71926</xdr:rowOff>
    </xdr:to>
    <xdr:graphicFrame macro="">
      <xdr:nvGraphicFramePr>
        <xdr:cNvPr id="3" name="Chart 10">
          <a:extLst>
            <a:ext uri="{FF2B5EF4-FFF2-40B4-BE49-F238E27FC236}">
              <a16:creationId xmlns:a16="http://schemas.microsoft.com/office/drawing/2014/main" id="{7179DED9-D522-417C-8F50-D5E7654BC1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2293327</xdr:colOff>
      <xdr:row>58</xdr:row>
      <xdr:rowOff>109903</xdr:rowOff>
    </xdr:from>
    <xdr:to>
      <xdr:col>10</xdr:col>
      <xdr:colOff>21858</xdr:colOff>
      <xdr:row>84</xdr:row>
      <xdr:rowOff>35291</xdr:rowOff>
    </xdr:to>
    <xdr:graphicFrame macro="">
      <xdr:nvGraphicFramePr>
        <xdr:cNvPr id="6" name="Chart 10">
          <a:extLst>
            <a:ext uri="{FF2B5EF4-FFF2-40B4-BE49-F238E27FC236}">
              <a16:creationId xmlns:a16="http://schemas.microsoft.com/office/drawing/2014/main" id="{82048AED-BB13-4485-AEE8-081F3E330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2264020</xdr:colOff>
      <xdr:row>89</xdr:row>
      <xdr:rowOff>87923</xdr:rowOff>
    </xdr:from>
    <xdr:to>
      <xdr:col>9</xdr:col>
      <xdr:colOff>600685</xdr:colOff>
      <xdr:row>115</xdr:row>
      <xdr:rowOff>13311</xdr:rowOff>
    </xdr:to>
    <xdr:graphicFrame macro="">
      <xdr:nvGraphicFramePr>
        <xdr:cNvPr id="4" name="Chart 10">
          <a:extLst>
            <a:ext uri="{FF2B5EF4-FFF2-40B4-BE49-F238E27FC236}">
              <a16:creationId xmlns:a16="http://schemas.microsoft.com/office/drawing/2014/main" id="{5442B205-0F71-4F74-B5DC-A73F0DFE85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0.84477</cdr:x>
      <cdr:y>0.39651</cdr:y>
    </cdr:from>
    <cdr:to>
      <cdr:x>0.9739</cdr:x>
      <cdr:y>0.58394</cdr:y>
    </cdr:to>
    <cdr:sp macro="" textlink="">
      <cdr:nvSpPr>
        <cdr:cNvPr id="2" name="TextBox 1">
          <a:extLst xmlns:a="http://schemas.openxmlformats.org/drawingml/2006/main">
            <a:ext uri="{FF2B5EF4-FFF2-40B4-BE49-F238E27FC236}">
              <a16:creationId xmlns:a16="http://schemas.microsoft.com/office/drawing/2014/main" id="{0857989F-1C04-CCA4-FFBB-DC3086AEA062}"/>
            </a:ext>
          </a:extLst>
        </cdr:cNvPr>
        <cdr:cNvSpPr txBox="1"/>
      </cdr:nvSpPr>
      <cdr:spPr>
        <a:xfrm xmlns:a="http://schemas.openxmlformats.org/drawingml/2006/main">
          <a:off x="4976323" y="1934308"/>
          <a:ext cx="7606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kern="1200"/>
        </a:p>
      </cdr:txBody>
    </cdr:sp>
  </cdr:relSizeAnchor>
</c:userShapes>
</file>

<file path=xl/drawings/drawing4.xml><?xml version="1.0" encoding="utf-8"?>
<c:userShapes xmlns:c="http://schemas.openxmlformats.org/drawingml/2006/chart">
  <cdr:relSizeAnchor xmlns:cdr="http://schemas.openxmlformats.org/drawingml/2006/chartDrawing">
    <cdr:from>
      <cdr:x>0.8433</cdr:x>
      <cdr:y>0.35595</cdr:y>
    </cdr:from>
    <cdr:to>
      <cdr:x>0.99853</cdr:x>
      <cdr:y>0.64883</cdr:y>
    </cdr:to>
    <cdr:sp macro="" textlink="">
      <cdr:nvSpPr>
        <cdr:cNvPr id="2" name="TextBox 1">
          <a:extLst xmlns:a="http://schemas.openxmlformats.org/drawingml/2006/main">
            <a:ext uri="{FF2B5EF4-FFF2-40B4-BE49-F238E27FC236}">
              <a16:creationId xmlns:a16="http://schemas.microsoft.com/office/drawing/2014/main" id="{EA3A4A2E-E9C2-AFE9-0CFB-2D05F7838C5E}"/>
            </a:ext>
          </a:extLst>
        </cdr:cNvPr>
        <cdr:cNvSpPr txBox="1"/>
      </cdr:nvSpPr>
      <cdr:spPr>
        <a:xfrm xmlns:a="http://schemas.openxmlformats.org/drawingml/2006/main">
          <a:off x="4967654" y="1736481"/>
          <a:ext cx="914400" cy="1428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kern="1200"/>
        </a:p>
      </cdr:txBody>
    </cdr:sp>
  </cdr:relSizeAnchor>
</c:userShapes>
</file>

<file path=xl/drawings/drawing5.xml><?xml version="1.0" encoding="utf-8"?>
<c:userShapes xmlns:c="http://schemas.openxmlformats.org/drawingml/2006/chart">
  <cdr:relSizeAnchor xmlns:cdr="http://schemas.openxmlformats.org/drawingml/2006/chartDrawing">
    <cdr:from>
      <cdr:x>0.84477</cdr:x>
      <cdr:y>0.37998</cdr:y>
    </cdr:from>
    <cdr:to>
      <cdr:x>1</cdr:x>
      <cdr:y>0.65333</cdr:y>
    </cdr:to>
    <cdr:sp macro="" textlink="">
      <cdr:nvSpPr>
        <cdr:cNvPr id="2" name="TextBox 1">
          <a:extLst xmlns:a="http://schemas.openxmlformats.org/drawingml/2006/main">
            <a:ext uri="{FF2B5EF4-FFF2-40B4-BE49-F238E27FC236}">
              <a16:creationId xmlns:a16="http://schemas.microsoft.com/office/drawing/2014/main" id="{80AE401F-9630-37D4-7320-88F4148D9314}"/>
            </a:ext>
          </a:extLst>
        </cdr:cNvPr>
        <cdr:cNvSpPr txBox="1"/>
      </cdr:nvSpPr>
      <cdr:spPr>
        <a:xfrm xmlns:a="http://schemas.openxmlformats.org/drawingml/2006/main">
          <a:off x="4976323" y="1853712"/>
          <a:ext cx="914400" cy="1333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kern="1200"/>
        </a:p>
      </cdr:txBody>
    </cdr:sp>
  </cdr:relSizeAnchor>
</c:userShapes>
</file>

<file path=xl/drawings/drawing6.xml><?xml version="1.0" encoding="utf-8"?>
<c:userShapes xmlns:c="http://schemas.openxmlformats.org/drawingml/2006/chart">
  <cdr:relSizeAnchor xmlns:cdr="http://schemas.openxmlformats.org/drawingml/2006/chartDrawing">
    <cdr:from>
      <cdr:x>0.84477</cdr:x>
      <cdr:y>0.37998</cdr:y>
    </cdr:from>
    <cdr:to>
      <cdr:x>1</cdr:x>
      <cdr:y>0.65333</cdr:y>
    </cdr:to>
    <cdr:sp macro="" textlink="">
      <cdr:nvSpPr>
        <cdr:cNvPr id="2" name="TextBox 1">
          <a:extLst xmlns:a="http://schemas.openxmlformats.org/drawingml/2006/main">
            <a:ext uri="{FF2B5EF4-FFF2-40B4-BE49-F238E27FC236}">
              <a16:creationId xmlns:a16="http://schemas.microsoft.com/office/drawing/2014/main" id="{80AE401F-9630-37D4-7320-88F4148D9314}"/>
            </a:ext>
          </a:extLst>
        </cdr:cNvPr>
        <cdr:cNvSpPr txBox="1"/>
      </cdr:nvSpPr>
      <cdr:spPr>
        <a:xfrm xmlns:a="http://schemas.openxmlformats.org/drawingml/2006/main">
          <a:off x="4976323" y="1853712"/>
          <a:ext cx="914400" cy="1333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kern="1200"/>
        </a:p>
      </cdr:txBody>
    </cdr:sp>
  </cdr:relSizeAnchor>
  <cdr:relSizeAnchor xmlns:cdr="http://schemas.openxmlformats.org/drawingml/2006/chartDrawing">
    <cdr:from>
      <cdr:x>0.84477</cdr:x>
      <cdr:y>0.42654</cdr:y>
    </cdr:from>
    <cdr:to>
      <cdr:x>1</cdr:x>
      <cdr:y>0.7044</cdr:y>
    </cdr:to>
    <cdr:sp macro="" textlink="">
      <cdr:nvSpPr>
        <cdr:cNvPr id="3" name="TextBox 2">
          <a:extLst xmlns:a="http://schemas.openxmlformats.org/drawingml/2006/main">
            <a:ext uri="{FF2B5EF4-FFF2-40B4-BE49-F238E27FC236}">
              <a16:creationId xmlns:a16="http://schemas.microsoft.com/office/drawing/2014/main" id="{ABFDA302-54C5-DF40-0EFB-9AF67E450B74}"/>
            </a:ext>
          </a:extLst>
        </cdr:cNvPr>
        <cdr:cNvSpPr txBox="1"/>
      </cdr:nvSpPr>
      <cdr:spPr>
        <a:xfrm xmlns:a="http://schemas.openxmlformats.org/drawingml/2006/main">
          <a:off x="4976323" y="2080846"/>
          <a:ext cx="914400" cy="13554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1100" kern="1200">
              <a:solidFill>
                <a:schemeClr val="bg1"/>
              </a:solidFill>
            </a:rPr>
            <a:t>Finish Line</a:t>
          </a:r>
        </a:p>
        <a:p xmlns:a="http://schemas.openxmlformats.org/drawingml/2006/main">
          <a:r>
            <a:rPr lang="en-AU" sz="1100" kern="1200">
              <a:solidFill>
                <a:schemeClr val="bg1"/>
              </a:solidFill>
            </a:rPr>
            <a:t>Halo Im wax </a:t>
          </a:r>
        </a:p>
        <a:p xmlns:a="http://schemas.openxmlformats.org/drawingml/2006/main">
          <a:r>
            <a:rPr lang="en-AU" sz="1100" kern="1200">
              <a:solidFill>
                <a:schemeClr val="bg1"/>
              </a:solidFill>
            </a:rPr>
            <a:t>2nd out of 12</a:t>
          </a:r>
        </a:p>
        <a:p xmlns:a="http://schemas.openxmlformats.org/drawingml/2006/main">
          <a:r>
            <a:rPr lang="en-AU" sz="1100" kern="1200">
              <a:solidFill>
                <a:schemeClr val="bg1"/>
              </a:solidFill>
            </a:rPr>
            <a:t>IM</a:t>
          </a:r>
          <a:r>
            <a:rPr lang="en-AU" sz="1100" kern="1200" baseline="0">
              <a:solidFill>
                <a:schemeClr val="bg1"/>
              </a:solidFill>
            </a:rPr>
            <a:t> waxes, </a:t>
          </a:r>
        </a:p>
        <a:p xmlns:a="http://schemas.openxmlformats.org/drawingml/2006/main">
          <a:r>
            <a:rPr lang="en-AU" sz="1100" kern="1200" baseline="0">
              <a:solidFill>
                <a:schemeClr val="bg1"/>
              </a:solidFill>
            </a:rPr>
            <a:t>2nd out of 53 </a:t>
          </a:r>
        </a:p>
        <a:p xmlns:a="http://schemas.openxmlformats.org/drawingml/2006/main">
          <a:r>
            <a:rPr lang="en-AU" sz="1100" kern="1200" baseline="0">
              <a:solidFill>
                <a:schemeClr val="bg1"/>
              </a:solidFill>
            </a:rPr>
            <a:t>lubricants </a:t>
          </a:r>
        </a:p>
        <a:p xmlns:a="http://schemas.openxmlformats.org/drawingml/2006/main">
          <a:r>
            <a:rPr lang="en-AU" sz="1100" kern="1200" baseline="0">
              <a:solidFill>
                <a:schemeClr val="bg1"/>
              </a:solidFill>
            </a:rPr>
            <a:t>overall</a:t>
          </a:r>
          <a:endParaRPr lang="en-AU" sz="1100" kern="1200">
            <a:solidFill>
              <a:schemeClr val="bg1"/>
            </a:solidFill>
          </a:endParaRPr>
        </a:p>
      </cdr:txBody>
    </cdr:sp>
  </cdr:relSizeAnchor>
</c:userShapes>
</file>

<file path=xl/drawings/drawing7.xml><?xml version="1.0" encoding="utf-8"?>
<xdr:wsDr xmlns:xdr="http://schemas.openxmlformats.org/drawingml/2006/spreadsheetDrawing" xmlns:a="http://schemas.openxmlformats.org/drawingml/2006/main">
  <xdr:oneCellAnchor>
    <xdr:from>
      <xdr:col>2</xdr:col>
      <xdr:colOff>1343025</xdr:colOff>
      <xdr:row>0</xdr:row>
      <xdr:rowOff>76200</xdr:rowOff>
    </xdr:from>
    <xdr:ext cx="3538962" cy="1362075"/>
    <xdr:pic>
      <xdr:nvPicPr>
        <xdr:cNvPr id="2" name="Picture 1">
          <a:extLst>
            <a:ext uri="{FF2B5EF4-FFF2-40B4-BE49-F238E27FC236}">
              <a16:creationId xmlns:a16="http://schemas.microsoft.com/office/drawing/2014/main" id="{48842EE7-F25B-4EDE-86A1-C09425B607BE}"/>
            </a:ext>
          </a:extLst>
        </xdr:cNvPr>
        <xdr:cNvPicPr>
          <a:picLocks noChangeAspect="1"/>
        </xdr:cNvPicPr>
      </xdr:nvPicPr>
      <xdr:blipFill>
        <a:blip xmlns:r="http://schemas.openxmlformats.org/officeDocument/2006/relationships" r:embed="rId1"/>
        <a:stretch>
          <a:fillRect/>
        </a:stretch>
      </xdr:blipFill>
      <xdr:spPr>
        <a:xfrm>
          <a:off x="5772150" y="76200"/>
          <a:ext cx="3538962" cy="136207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417512</xdr:colOff>
      <xdr:row>27</xdr:row>
      <xdr:rowOff>115888</xdr:rowOff>
    </xdr:to>
    <xdr:graphicFrame macro="">
      <xdr:nvGraphicFramePr>
        <xdr:cNvPr id="2" name="Chart 10">
          <a:extLst>
            <a:ext uri="{FF2B5EF4-FFF2-40B4-BE49-F238E27FC236}">
              <a16:creationId xmlns:a16="http://schemas.microsoft.com/office/drawing/2014/main" id="{B1DB73B0-56E1-40AC-BE6E-E3579C9347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31</xdr:row>
      <xdr:rowOff>0</xdr:rowOff>
    </xdr:from>
    <xdr:to>
      <xdr:col>10</xdr:col>
      <xdr:colOff>417512</xdr:colOff>
      <xdr:row>56</xdr:row>
      <xdr:rowOff>115888</xdr:rowOff>
    </xdr:to>
    <xdr:graphicFrame macro="">
      <xdr:nvGraphicFramePr>
        <xdr:cNvPr id="3" name="Chart 10">
          <a:extLst>
            <a:ext uri="{FF2B5EF4-FFF2-40B4-BE49-F238E27FC236}">
              <a16:creationId xmlns:a16="http://schemas.microsoft.com/office/drawing/2014/main" id="{2BFD4D26-3500-46AF-BE15-9992BE9C46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84</xdr:row>
      <xdr:rowOff>185057</xdr:rowOff>
    </xdr:from>
    <xdr:to>
      <xdr:col>10</xdr:col>
      <xdr:colOff>417512</xdr:colOff>
      <xdr:row>110</xdr:row>
      <xdr:rowOff>110445</xdr:rowOff>
    </xdr:to>
    <xdr:graphicFrame macro="">
      <xdr:nvGraphicFramePr>
        <xdr:cNvPr id="4" name="Chart 10">
          <a:extLst>
            <a:ext uri="{FF2B5EF4-FFF2-40B4-BE49-F238E27FC236}">
              <a16:creationId xmlns:a16="http://schemas.microsoft.com/office/drawing/2014/main" id="{5D438FAC-21F3-4131-B142-EE996A8C67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2667001</xdr:colOff>
      <xdr:row>112</xdr:row>
      <xdr:rowOff>122464</xdr:rowOff>
    </xdr:from>
    <xdr:to>
      <xdr:col>10</xdr:col>
      <xdr:colOff>397102</xdr:colOff>
      <xdr:row>138</xdr:row>
      <xdr:rowOff>47852</xdr:rowOff>
    </xdr:to>
    <xdr:graphicFrame macro="">
      <xdr:nvGraphicFramePr>
        <xdr:cNvPr id="6" name="Chart 10">
          <a:extLst>
            <a:ext uri="{FF2B5EF4-FFF2-40B4-BE49-F238E27FC236}">
              <a16:creationId xmlns:a16="http://schemas.microsoft.com/office/drawing/2014/main" id="{04A9136D-CE61-4204-A404-34F0FB890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58</xdr:row>
      <xdr:rowOff>0</xdr:rowOff>
    </xdr:from>
    <xdr:to>
      <xdr:col>10</xdr:col>
      <xdr:colOff>417512</xdr:colOff>
      <xdr:row>83</xdr:row>
      <xdr:rowOff>115888</xdr:rowOff>
    </xdr:to>
    <xdr:graphicFrame macro="">
      <xdr:nvGraphicFramePr>
        <xdr:cNvPr id="7" name="Chart 10">
          <a:extLst>
            <a:ext uri="{FF2B5EF4-FFF2-40B4-BE49-F238E27FC236}">
              <a16:creationId xmlns:a16="http://schemas.microsoft.com/office/drawing/2014/main" id="{66F9E677-7B5A-48BD-A6F3-890CAF11B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552450</xdr:colOff>
      <xdr:row>0</xdr:row>
      <xdr:rowOff>95250</xdr:rowOff>
    </xdr:from>
    <xdr:to>
      <xdr:col>4</xdr:col>
      <xdr:colOff>262362</xdr:colOff>
      <xdr:row>0</xdr:row>
      <xdr:rowOff>1457325</xdr:rowOff>
    </xdr:to>
    <xdr:pic>
      <xdr:nvPicPr>
        <xdr:cNvPr id="2" name="Picture 1">
          <a:extLst>
            <a:ext uri="{FF2B5EF4-FFF2-40B4-BE49-F238E27FC236}">
              <a16:creationId xmlns:a16="http://schemas.microsoft.com/office/drawing/2014/main" id="{793A5436-97DA-4360-93A5-55E9A729D01F}"/>
            </a:ext>
          </a:extLst>
        </xdr:cNvPr>
        <xdr:cNvPicPr>
          <a:picLocks noChangeAspect="1"/>
        </xdr:cNvPicPr>
      </xdr:nvPicPr>
      <xdr:blipFill>
        <a:blip xmlns:r="http://schemas.openxmlformats.org/officeDocument/2006/relationships" r:embed="rId1"/>
        <a:stretch>
          <a:fillRect/>
        </a:stretch>
      </xdr:blipFill>
      <xdr:spPr>
        <a:xfrm>
          <a:off x="3981450" y="95250"/>
          <a:ext cx="3538962" cy="13620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1E49512-8D95-44BA-9301-C7728B81810C}" name="Table13" displayName="Table13" ref="A40:E59" totalsRowShown="0" headerRowDxfId="59" headerRowBorderDxfId="58" tableBorderDxfId="57" totalsRowBorderDxfId="56">
  <autoFilter ref="A40:E59" xr:uid="{9986D164-1557-4898-AC55-D7EEBDB80688}"/>
  <sortState xmlns:xlrd2="http://schemas.microsoft.com/office/spreadsheetml/2017/richdata2" ref="A41:E59">
    <sortCondition descending="1" ref="D40:D59"/>
  </sortState>
  <tableColumns count="5">
    <tableColumn id="1" xr3:uid="{639F2FE0-9DBF-4533-BE5B-5D75D5A9035B}" name="Lubricant" dataDxfId="55"/>
    <tableColumn id="2" xr3:uid="{39803296-824F-44E8-8F65-6FE1370B726B}" name="Km's to Wear Rate Jump Point" dataDxfId="54" dataCellStyle="Currency"/>
    <tableColumn id="3" xr3:uid="{D9C1D1A6-4917-457D-A621-F1AF39B6E477}" name="Km's to reach total Wear allowance" dataDxfId="53"/>
    <tableColumn id="4" xr3:uid="{223CABAD-AF77-4FCE-854D-6881456B5BF5}" name="Real world KM's Adjusted - Wear rate Jump Point" dataDxfId="52" dataCellStyle="Currency"/>
    <tableColumn id="5" xr3:uid="{7465821C-FDD8-40F5-B884-7C26BD156695}" name="Real World Km's to reach total Wear allowance" dataDxfId="5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E4C928D-4D94-4CCC-B0B7-DC7C6C7EC43A}" name="Table1315" displayName="Table1315" ref="A65:E83" totalsRowShown="0" headerRowDxfId="50" headerRowBorderDxfId="49" tableBorderDxfId="48" totalsRowBorderDxfId="47">
  <autoFilter ref="A65:E83" xr:uid="{7574ECDA-5A7F-4587-8231-EF91722D2F62}"/>
  <sortState xmlns:xlrd2="http://schemas.microsoft.com/office/spreadsheetml/2017/richdata2" ref="A66:E83">
    <sortCondition descending="1" ref="D65:D83"/>
  </sortState>
  <tableColumns count="5">
    <tableColumn id="1" xr3:uid="{CE10C3F1-CDB5-4209-A141-8D47869F6145}" name="Lubricant" dataDxfId="46"/>
    <tableColumn id="2" xr3:uid="{AB668747-F486-4B05-A101-5B9DB9B900C6}" name="Km's to Wear Rate Jump Point" dataDxfId="45" dataCellStyle="Currency"/>
    <tableColumn id="3" xr3:uid="{AB94F57E-167C-44EF-A473-0C7C19A9923B}" name="Km's to reach total Wear allowance" dataDxfId="44"/>
    <tableColumn id="4" xr3:uid="{4C6620A4-D950-4EAD-9448-36ADA1986C17}" name="Real world KM's Adjusted - Wear rate Jump Point" dataDxfId="43" dataCellStyle="Currency"/>
    <tableColumn id="5" xr3:uid="{B706FCAE-F122-4CA6-BE5D-51BA2CE205D2}" name="Real World Km's to reach total Wear allowance" dataDxfId="4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A058F6A-3C58-4F4C-8BAE-B878C9751E99}" name="Table131516" displayName="Table131516" ref="A90:E109" totalsRowShown="0" headerRowDxfId="41" headerRowBorderDxfId="40" tableBorderDxfId="39" totalsRowBorderDxfId="38">
  <autoFilter ref="A90:E109" xr:uid="{1982B705-121D-4449-B136-46273EE36449}"/>
  <sortState xmlns:xlrd2="http://schemas.microsoft.com/office/spreadsheetml/2017/richdata2" ref="A91:E109">
    <sortCondition descending="1" ref="D90:D109"/>
  </sortState>
  <tableColumns count="5">
    <tableColumn id="1" xr3:uid="{379AB2F6-667E-4A40-AEDC-F7F06DD0B3C1}" name="Lubricant" dataDxfId="37"/>
    <tableColumn id="2" xr3:uid="{F44AD4EF-7E09-43C0-8EE2-1A4A5C8B00C6}" name="Km's to Wear Rate Jump Point" dataDxfId="36" dataCellStyle="Currency"/>
    <tableColumn id="3" xr3:uid="{C62A4D68-316F-4CC1-A885-ED5D4EA61AB1}" name="Km's to reach total Wear allowance" dataDxfId="35"/>
    <tableColumn id="4" xr3:uid="{C55BA9F0-0900-4277-ADA8-C53FB549AFB0}" name="Real world KM's Adjusted - Wear rate Jump Point" dataDxfId="34" dataCellStyle="Currency"/>
    <tableColumn id="5" xr3:uid="{DB2F4EFB-E9A0-46F5-9B0D-4A6FA4D9B00A}" name="Real World Km's to reach total Wear allowance" dataDxfId="3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5D0D28-A223-432D-B227-1210F54ED9E4}" name="Table2" displayName="Table2" ref="A33:I70" totalsRowShown="0" headerRowBorderDxfId="32" tableBorderDxfId="31">
  <autoFilter ref="A33:I70" xr:uid="{5709F06D-9BB1-4B4F-B44A-96CADB816F19}"/>
  <sortState xmlns:xlrd2="http://schemas.microsoft.com/office/spreadsheetml/2017/richdata2" ref="A34:I70">
    <sortCondition ref="B33:B70"/>
  </sortState>
  <tableColumns count="9">
    <tableColumn id="1" xr3:uid="{79C4D86E-E3A1-457B-876B-3AAEC31EFB2F}" name="Dura Ace 11spd Components" dataDxfId="30"/>
    <tableColumn id="2" xr3:uid="{E67A40AA-7EE0-4ECC-9E52-852A1BB952DF}" name="Total Cost Per 10,000km" dataDxfId="29" dataCellStyle="Currency">
      <calculatedColumnFormula>SUM(C34,E34,G34,I34)</calculatedColumnFormula>
    </tableColumn>
    <tableColumn id="3" xr3:uid="{CA25F462-0A32-4892-9F83-8040FCCAAE58}" name="Lubricant Cost" dataDxfId="28" dataCellStyle="Currency"/>
    <tableColumn id="4" xr3:uid="{E89C883A-42A5-43B7-B17F-3EEACAC1F8CF}" name="Number of chains worn" dataDxfId="27" dataCellStyle="Currency"/>
    <tableColumn id="5" xr3:uid="{B8CCE69B-1A7D-45B8-9660-8D004ED75575}" name="Chains Cost" dataDxfId="26" dataCellStyle="Currency"/>
    <tableColumn id="6" xr3:uid="{4B557818-8100-4BA1-81DB-46C9B319EB70}" name="Number of Cassettes Worn" dataDxfId="25" dataCellStyle="Currency"/>
    <tableColumn id="7" xr3:uid="{FC54F73B-AABE-4BFD-BBEB-DC99018F94E0}" name="Cassettes Cost" dataDxfId="24" dataCellStyle="Currency"/>
    <tableColumn id="8" xr3:uid="{00099168-23BE-4826-8D28-65C82362D3D0}" name="Chainrings Worn" dataDxfId="23" dataCellStyle="Currency"/>
    <tableColumn id="9" xr3:uid="{05D79275-5034-4D5C-BFDE-94580665C605}" name="Chain rings cost" dataDxfId="22" dataCellStyle="Currency"/>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3C70ED9-3A7E-4D68-86E4-B60876CA6E66}" name="Table5" displayName="Table5" ref="A76:I115" totalsRowShown="0" headerRowBorderDxfId="21" tableBorderDxfId="20">
  <autoFilter ref="A76:I115" xr:uid="{12D3D7FA-2A6A-42F7-ACD5-44B10D78C63C}"/>
  <sortState xmlns:xlrd2="http://schemas.microsoft.com/office/spreadsheetml/2017/richdata2" ref="A77:I115">
    <sortCondition ref="B76:B115"/>
  </sortState>
  <tableColumns count="9">
    <tableColumn id="1" xr3:uid="{A2EA2A38-D760-46AC-A859-FE5CE450B2E5}" name="GRX 810 Components - Dry gravel / Mtb / Cx" dataDxfId="19"/>
    <tableColumn id="2" xr3:uid="{85395205-7C7B-4471-A766-8FA93AE84D10}" name="Total Cost Per 10,000km" dataDxfId="18" dataCellStyle="Currency">
      <calculatedColumnFormula>SUM(C77,E77,G77,I77)</calculatedColumnFormula>
    </tableColumn>
    <tableColumn id="3" xr3:uid="{6DD37DF2-1DC4-40BF-AA68-6FD2CA7B49C0}" name="Lubricant Cost" dataDxfId="17" dataCellStyle="Currency"/>
    <tableColumn id="4" xr3:uid="{87175E6B-E0FE-4FDB-BEE5-FE63EF589222}" name="Number of chains worn" dataDxfId="16" dataCellStyle="Currency"/>
    <tableColumn id="5" xr3:uid="{C5F46869-5457-429A-8A56-FD109092D332}" name="Chains Cost" dataDxfId="15" dataCellStyle="Currency"/>
    <tableColumn id="6" xr3:uid="{B7205152-F761-4B25-9B36-F38ED7DDA44B}" name="Number of Cassettes Worn" dataDxfId="14" dataCellStyle="Currency"/>
    <tableColumn id="7" xr3:uid="{78AADC1B-C9AE-476E-A3E4-62504809E122}" name="Cassettes Cost" dataDxfId="13" dataCellStyle="Currency"/>
    <tableColumn id="8" xr3:uid="{AC2F6CE3-0EEA-4DBD-B726-879B635B309F}" name="Chainrings Worn" dataDxfId="12" dataCellStyle="Currency"/>
    <tableColumn id="9" xr3:uid="{1AC32813-067B-44A4-8024-BF2651BDBD7F}" name="Chain rings cost" dataDxfId="11" dataCellStyle="Currency"/>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0CFF89F-72EB-4B60-9177-918023CA9AEA}" name="Table6" displayName="Table6" ref="A121:I158" totalsRowShown="0" headerRowBorderDxfId="10" tableBorderDxfId="9">
  <autoFilter ref="A121:I158" xr:uid="{F6FC81F4-A179-46B4-B5EF-DAD9B05BE627}"/>
  <sortState xmlns:xlrd2="http://schemas.microsoft.com/office/spreadsheetml/2017/richdata2" ref="A122:I158">
    <sortCondition ref="B121:B158"/>
  </sortState>
  <tableColumns count="9">
    <tableColumn id="1" xr3:uid="{D20E7C2A-4A77-4A3C-B0EC-4F0747111E41}" name="GRX 810 Components - Wet gravel / Mtb / Cx" dataDxfId="8"/>
    <tableColumn id="2" xr3:uid="{F76B7EE2-4AF8-484B-8961-294DDA80C79D}" name="Total Cost Per 10,000km" dataDxfId="7" dataCellStyle="Currency">
      <calculatedColumnFormula>SUM(C122,E122,G122,I122)</calculatedColumnFormula>
    </tableColumn>
    <tableColumn id="3" xr3:uid="{A1D5857B-924A-4FF4-B30E-5FC7B496540E}" name="Lubricant Cost" dataDxfId="6" dataCellStyle="Currency"/>
    <tableColumn id="4" xr3:uid="{763DFEAD-5AD9-499A-BC68-2B310BA75158}" name="Number of chains worn" dataDxfId="5" dataCellStyle="Currency"/>
    <tableColumn id="5" xr3:uid="{92F8974E-751C-4A01-8FB3-D16DC465CAF5}" name="Chains Cost" dataDxfId="4" dataCellStyle="Currency"/>
    <tableColumn id="6" xr3:uid="{9105734E-E9AF-4EE6-B0E1-EBC1D18CBE74}" name="Number of Cassettes Worn" dataDxfId="3" dataCellStyle="Currency"/>
    <tableColumn id="7" xr3:uid="{16E19885-943D-4E8E-A412-481E72607EF2}" name="Cassettes Cost" dataDxfId="2" dataCellStyle="Currency"/>
    <tableColumn id="8" xr3:uid="{CC868E3B-05F4-41C1-9405-776B53D680CE}" name="Chainrings Worn" dataDxfId="1" dataCellStyle="Currency"/>
    <tableColumn id="9" xr3:uid="{ED4E1F51-6AF7-4752-AA4B-3337ED84FFF1}" name="Chain rings cost" dataDxfId="0"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7.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9.xml"/><Relationship Id="rId1" Type="http://schemas.openxmlformats.org/officeDocument/2006/relationships/printerSettings" Target="../printerSettings/printerSettings1.bin"/><Relationship Id="rId5" Type="http://schemas.openxmlformats.org/officeDocument/2006/relationships/table" Target="../tables/table6.xml"/><Relationship Id="rId4"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7EED-EC9A-43B7-84C5-BE020C6EC522}">
  <dimension ref="A1:J300"/>
  <sheetViews>
    <sheetView tabSelected="1" zoomScaleNormal="100" workbookViewId="0"/>
  </sheetViews>
  <sheetFormatPr baseColWidth="10" defaultColWidth="8.83203125" defaultRowHeight="15"/>
  <cols>
    <col min="1" max="1" width="61.1640625" customWidth="1"/>
    <col min="2" max="7" width="25.6640625" customWidth="1"/>
    <col min="8" max="9" width="25.6640625" style="261" customWidth="1"/>
    <col min="10" max="10" width="25.6640625" customWidth="1"/>
    <col min="11" max="12" width="20.6640625" customWidth="1"/>
  </cols>
  <sheetData>
    <row r="1" spans="1:9" ht="19">
      <c r="A1" s="191"/>
      <c r="B1" s="192"/>
      <c r="C1" s="193"/>
      <c r="D1" s="192"/>
      <c r="E1" s="193"/>
      <c r="F1" s="192"/>
      <c r="G1" s="191"/>
      <c r="H1" s="191"/>
      <c r="I1" s="191"/>
    </row>
    <row r="2" spans="1:9" ht="19">
      <c r="A2" s="191"/>
      <c r="B2" s="192"/>
      <c r="C2" s="193"/>
      <c r="D2" s="192"/>
      <c r="E2" s="193"/>
      <c r="F2" s="192"/>
      <c r="G2" s="191"/>
      <c r="H2" s="191"/>
      <c r="I2" s="191"/>
    </row>
    <row r="3" spans="1:9" ht="19">
      <c r="A3" s="191"/>
      <c r="B3" s="192"/>
      <c r="C3" s="193"/>
      <c r="D3" s="192"/>
      <c r="E3" s="193"/>
      <c r="F3" s="192"/>
      <c r="G3" s="191"/>
      <c r="H3" s="191"/>
      <c r="I3" s="191"/>
    </row>
    <row r="4" spans="1:9" ht="19">
      <c r="A4" s="191"/>
      <c r="B4" s="192"/>
      <c r="C4" s="193"/>
      <c r="D4" s="192"/>
      <c r="E4" s="193"/>
      <c r="F4" s="192"/>
      <c r="G4" s="191"/>
      <c r="H4" s="191"/>
      <c r="I4" s="191"/>
    </row>
    <row r="5" spans="1:9" ht="19">
      <c r="A5" s="191"/>
      <c r="B5" s="192"/>
      <c r="C5" s="193"/>
      <c r="D5" s="192"/>
      <c r="E5" s="193"/>
      <c r="F5" s="192"/>
      <c r="G5" s="191"/>
      <c r="H5" s="191"/>
      <c r="I5" s="191"/>
    </row>
    <row r="6" spans="1:9" ht="19">
      <c r="A6" s="191"/>
      <c r="B6" s="192"/>
      <c r="C6" s="193"/>
      <c r="D6" s="192"/>
      <c r="E6" s="193"/>
      <c r="F6" s="192"/>
      <c r="G6" s="191"/>
      <c r="H6" s="191"/>
      <c r="I6" s="191"/>
    </row>
    <row r="7" spans="1:9" ht="19">
      <c r="A7" s="191"/>
      <c r="B7" s="192"/>
      <c r="C7" s="193"/>
      <c r="D7" s="192"/>
      <c r="E7" s="193"/>
      <c r="F7" s="192"/>
      <c r="G7" s="191"/>
      <c r="H7" s="191"/>
      <c r="I7" s="191"/>
    </row>
    <row r="8" spans="1:9" ht="19">
      <c r="A8" s="488"/>
      <c r="B8" s="488"/>
      <c r="C8" s="488"/>
      <c r="D8" s="488"/>
      <c r="E8" s="488"/>
      <c r="F8" s="192"/>
      <c r="G8" s="191"/>
      <c r="H8" s="191"/>
      <c r="I8" s="191"/>
    </row>
    <row r="9" spans="1:9" ht="34">
      <c r="A9" s="444" t="s">
        <v>435</v>
      </c>
      <c r="B9" s="445"/>
      <c r="C9" s="445"/>
      <c r="D9" s="445"/>
      <c r="E9" s="445"/>
      <c r="F9" s="445"/>
      <c r="G9" s="445"/>
      <c r="H9" s="191"/>
      <c r="I9" s="191"/>
    </row>
    <row r="10" spans="1:9" ht="35" thickBot="1">
      <c r="A10" s="201"/>
      <c r="B10" s="192"/>
      <c r="C10" s="193"/>
      <c r="D10" s="192"/>
      <c r="E10" s="193"/>
      <c r="F10" s="192"/>
      <c r="G10" s="191"/>
      <c r="H10" s="191"/>
      <c r="I10" s="191"/>
    </row>
    <row r="11" spans="1:9" ht="25" thickBot="1">
      <c r="A11" s="489" t="s">
        <v>319</v>
      </c>
      <c r="B11" s="490"/>
      <c r="C11" s="490"/>
      <c r="D11" s="490"/>
      <c r="E11" s="490"/>
      <c r="F11" s="490"/>
      <c r="G11" s="491"/>
      <c r="H11" s="340"/>
      <c r="I11" s="340"/>
    </row>
    <row r="12" spans="1:9" ht="25" thickBot="1">
      <c r="A12" s="489" t="s">
        <v>436</v>
      </c>
      <c r="B12" s="490"/>
      <c r="C12" s="490"/>
      <c r="D12" s="490"/>
      <c r="E12" s="490"/>
      <c r="F12" s="490"/>
      <c r="G12" s="491"/>
      <c r="H12" s="340"/>
      <c r="I12" s="340"/>
    </row>
    <row r="13" spans="1:9" ht="25" thickBot="1">
      <c r="A13" s="489" t="s">
        <v>428</v>
      </c>
      <c r="B13" s="490"/>
      <c r="C13" s="490"/>
      <c r="D13" s="490"/>
      <c r="E13" s="490"/>
      <c r="F13" s="490"/>
      <c r="G13" s="491"/>
      <c r="H13" s="340"/>
      <c r="I13" s="340"/>
    </row>
    <row r="14" spans="1:9" ht="25" thickBot="1">
      <c r="A14" s="489" t="s">
        <v>437</v>
      </c>
      <c r="B14" s="490"/>
      <c r="C14" s="490"/>
      <c r="D14" s="490"/>
      <c r="E14" s="490"/>
      <c r="F14" s="490"/>
      <c r="G14" s="491"/>
      <c r="H14" s="340"/>
      <c r="I14" s="340"/>
    </row>
    <row r="15" spans="1:9" ht="25" thickBot="1">
      <c r="A15" s="489" t="s">
        <v>438</v>
      </c>
      <c r="B15" s="490"/>
      <c r="C15" s="490"/>
      <c r="D15" s="490"/>
      <c r="E15" s="490"/>
      <c r="F15" s="490"/>
      <c r="G15" s="491"/>
      <c r="H15" s="340"/>
      <c r="I15" s="340"/>
    </row>
    <row r="16" spans="1:9" ht="25" thickBot="1">
      <c r="A16" s="489" t="s">
        <v>439</v>
      </c>
      <c r="B16" s="490"/>
      <c r="C16" s="490"/>
      <c r="D16" s="490"/>
      <c r="E16" s="490"/>
      <c r="F16" s="490"/>
      <c r="G16" s="491"/>
      <c r="H16" s="340"/>
      <c r="I16" s="340"/>
    </row>
    <row r="17" spans="1:9" ht="39.75" customHeight="1" thickBot="1">
      <c r="A17" s="489" t="s">
        <v>440</v>
      </c>
      <c r="B17" s="490"/>
      <c r="C17" s="490"/>
      <c r="D17" s="490"/>
      <c r="E17" s="490"/>
      <c r="F17" s="490"/>
      <c r="G17" s="491"/>
      <c r="H17" s="340"/>
      <c r="I17" s="340"/>
    </row>
    <row r="18" spans="1:9" ht="25" thickBot="1">
      <c r="A18" s="290"/>
      <c r="B18" s="291"/>
      <c r="C18" s="291"/>
      <c r="D18" s="291"/>
      <c r="E18" s="291"/>
      <c r="F18" s="291"/>
      <c r="G18" s="292"/>
      <c r="H18" s="340"/>
      <c r="I18" s="340"/>
    </row>
    <row r="19" spans="1:9" ht="27" customHeight="1" thickBot="1">
      <c r="A19" s="444" t="s">
        <v>441</v>
      </c>
      <c r="B19" s="445"/>
      <c r="C19" s="445"/>
      <c r="D19" s="445"/>
      <c r="E19" s="445"/>
      <c r="F19" s="445"/>
      <c r="G19" s="445"/>
      <c r="H19" s="340"/>
      <c r="I19" s="340"/>
    </row>
    <row r="20" spans="1:9" ht="24" customHeight="1" thickBot="1">
      <c r="A20" s="427" t="s">
        <v>442</v>
      </c>
      <c r="B20" s="432"/>
      <c r="C20" s="432"/>
      <c r="D20" s="432"/>
      <c r="E20" s="432"/>
      <c r="F20" s="432"/>
      <c r="G20" s="433"/>
      <c r="H20" s="340"/>
      <c r="I20" s="340"/>
    </row>
    <row r="21" spans="1:9" ht="24" customHeight="1" thickBot="1">
      <c r="A21" s="427" t="s">
        <v>443</v>
      </c>
      <c r="B21" s="432"/>
      <c r="C21" s="432"/>
      <c r="D21" s="432"/>
      <c r="E21" s="432"/>
      <c r="F21" s="432"/>
      <c r="G21" s="433"/>
      <c r="H21" s="340"/>
      <c r="I21" s="340"/>
    </row>
    <row r="22" spans="1:9" ht="24" customHeight="1" thickBot="1">
      <c r="A22" s="427" t="s">
        <v>481</v>
      </c>
      <c r="B22" s="432"/>
      <c r="C22" s="432"/>
      <c r="D22" s="432"/>
      <c r="E22" s="432"/>
      <c r="F22" s="432"/>
      <c r="G22" s="433"/>
      <c r="H22" s="340"/>
      <c r="I22" s="340"/>
    </row>
    <row r="23" spans="1:9" ht="24" customHeight="1" thickBot="1">
      <c r="A23" s="427" t="s">
        <v>444</v>
      </c>
      <c r="B23" s="432"/>
      <c r="C23" s="432"/>
      <c r="D23" s="432"/>
      <c r="E23" s="432"/>
      <c r="F23" s="432"/>
      <c r="G23" s="433"/>
      <c r="H23" s="340"/>
      <c r="I23" s="340"/>
    </row>
    <row r="24" spans="1:9" ht="24" customHeight="1" thickBot="1">
      <c r="A24" s="427" t="s">
        <v>445</v>
      </c>
      <c r="B24" s="432"/>
      <c r="C24" s="432"/>
      <c r="D24" s="432"/>
      <c r="E24" s="432"/>
      <c r="F24" s="432"/>
      <c r="G24" s="433"/>
      <c r="H24" s="340"/>
      <c r="I24" s="340"/>
    </row>
    <row r="25" spans="1:9" ht="25" thickBot="1">
      <c r="A25" s="290"/>
      <c r="B25" s="291"/>
      <c r="C25" s="291"/>
      <c r="D25" s="291"/>
      <c r="E25" s="291"/>
      <c r="F25" s="291"/>
      <c r="G25" s="292"/>
      <c r="H25" s="340"/>
      <c r="I25" s="340"/>
    </row>
    <row r="26" spans="1:9" ht="25" thickBot="1">
      <c r="A26" s="485" t="s">
        <v>320</v>
      </c>
      <c r="B26" s="486"/>
      <c r="C26" s="486"/>
      <c r="D26" s="486"/>
      <c r="E26" s="486"/>
      <c r="F26" s="486"/>
      <c r="G26" s="487"/>
      <c r="H26" s="341"/>
      <c r="I26" s="341"/>
    </row>
    <row r="27" spans="1:9" ht="25" thickBot="1">
      <c r="A27" s="485" t="s">
        <v>321</v>
      </c>
      <c r="B27" s="486"/>
      <c r="C27" s="486"/>
      <c r="D27" s="486"/>
      <c r="E27" s="486"/>
      <c r="F27" s="486"/>
      <c r="G27" s="487"/>
      <c r="H27" s="341"/>
      <c r="I27" s="341"/>
    </row>
    <row r="28" spans="1:9" ht="25" thickBot="1">
      <c r="A28" s="293"/>
      <c r="B28" s="294"/>
      <c r="C28" s="294"/>
      <c r="D28" s="294"/>
      <c r="E28" s="294"/>
      <c r="F28" s="294"/>
      <c r="G28" s="295"/>
      <c r="H28" s="341"/>
      <c r="I28" s="341"/>
    </row>
    <row r="29" spans="1:9" ht="25" thickBot="1">
      <c r="A29" s="452" t="s">
        <v>446</v>
      </c>
      <c r="B29" s="453"/>
      <c r="C29" s="453"/>
      <c r="D29" s="453"/>
      <c r="E29" s="453"/>
      <c r="F29" s="453"/>
      <c r="G29" s="454"/>
      <c r="H29" s="342"/>
      <c r="I29" s="342"/>
    </row>
    <row r="30" spans="1:9" ht="25" thickBot="1">
      <c r="A30" s="452" t="s">
        <v>322</v>
      </c>
      <c r="B30" s="453"/>
      <c r="C30" s="453"/>
      <c r="D30" s="453"/>
      <c r="E30" s="453"/>
      <c r="F30" s="453"/>
      <c r="G30" s="454"/>
      <c r="H30" s="342"/>
      <c r="I30" s="342"/>
    </row>
    <row r="31" spans="1:9" ht="25" thickBot="1">
      <c r="A31" s="452" t="s">
        <v>429</v>
      </c>
      <c r="B31" s="453"/>
      <c r="C31" s="453"/>
      <c r="D31" s="453"/>
      <c r="E31" s="453"/>
      <c r="F31" s="453"/>
      <c r="G31" s="454"/>
      <c r="H31" s="342"/>
      <c r="I31" s="342"/>
    </row>
    <row r="32" spans="1:9" ht="25" thickBot="1">
      <c r="A32" s="296"/>
      <c r="B32" s="297"/>
      <c r="C32" s="297"/>
      <c r="D32" s="297"/>
      <c r="E32" s="297"/>
      <c r="F32" s="297"/>
      <c r="G32" s="298"/>
      <c r="H32" s="342"/>
      <c r="I32" s="342"/>
    </row>
    <row r="33" spans="1:9" ht="25" thickBot="1">
      <c r="A33" s="480" t="s">
        <v>431</v>
      </c>
      <c r="B33" s="481"/>
      <c r="C33" s="481"/>
      <c r="D33" s="481"/>
      <c r="E33" s="481"/>
      <c r="F33" s="481"/>
      <c r="G33" s="482"/>
      <c r="H33" s="343"/>
      <c r="I33" s="343"/>
    </row>
    <row r="34" spans="1:9" ht="25" thickBot="1">
      <c r="A34" s="480" t="s">
        <v>430</v>
      </c>
      <c r="B34" s="481"/>
      <c r="C34" s="481"/>
      <c r="D34" s="481"/>
      <c r="E34" s="481"/>
      <c r="F34" s="481"/>
      <c r="G34" s="482"/>
      <c r="H34" s="343"/>
      <c r="I34" s="343"/>
    </row>
    <row r="35" spans="1:9" ht="25" thickBot="1">
      <c r="A35" s="480" t="s">
        <v>323</v>
      </c>
      <c r="B35" s="481"/>
      <c r="C35" s="481"/>
      <c r="D35" s="481"/>
      <c r="E35" s="481"/>
      <c r="F35" s="481"/>
      <c r="G35" s="482"/>
      <c r="H35" s="343"/>
      <c r="I35" s="343"/>
    </row>
    <row r="36" spans="1:9" ht="25" thickBot="1">
      <c r="A36" s="299"/>
      <c r="B36" s="300"/>
      <c r="C36" s="300"/>
      <c r="D36" s="300"/>
      <c r="E36" s="300"/>
      <c r="F36" s="300"/>
      <c r="G36" s="301"/>
      <c r="H36" s="343"/>
      <c r="I36" s="343"/>
    </row>
    <row r="37" spans="1:9" ht="25" thickBot="1">
      <c r="A37" s="427" t="s">
        <v>324</v>
      </c>
      <c r="B37" s="483"/>
      <c r="C37" s="483"/>
      <c r="D37" s="483"/>
      <c r="E37" s="483"/>
      <c r="F37" s="483"/>
      <c r="G37" s="484"/>
      <c r="H37" s="344"/>
      <c r="I37" s="344"/>
    </row>
    <row r="38" spans="1:9" ht="25" thickBot="1">
      <c r="A38" s="427" t="s">
        <v>325</v>
      </c>
      <c r="B38" s="483"/>
      <c r="C38" s="483"/>
      <c r="D38" s="483"/>
      <c r="E38" s="483"/>
      <c r="F38" s="483"/>
      <c r="G38" s="484"/>
      <c r="H38" s="344"/>
      <c r="I38" s="344"/>
    </row>
    <row r="39" spans="1:9" ht="25" thickBot="1">
      <c r="A39" s="427" t="s">
        <v>326</v>
      </c>
      <c r="B39" s="483"/>
      <c r="C39" s="483"/>
      <c r="D39" s="483"/>
      <c r="E39" s="483"/>
      <c r="F39" s="483"/>
      <c r="G39" s="484"/>
      <c r="H39" s="344"/>
      <c r="I39" s="344"/>
    </row>
    <row r="40" spans="1:9" ht="25" thickBot="1">
      <c r="A40" s="427" t="s">
        <v>327</v>
      </c>
      <c r="B40" s="483"/>
      <c r="C40" s="483"/>
      <c r="D40" s="483"/>
      <c r="E40" s="483"/>
      <c r="F40" s="483"/>
      <c r="G40" s="484"/>
      <c r="H40" s="344"/>
      <c r="I40" s="344"/>
    </row>
    <row r="41" spans="1:9" ht="25" thickBot="1">
      <c r="A41" s="302"/>
      <c r="B41" s="303"/>
      <c r="C41" s="303"/>
      <c r="D41" s="303"/>
      <c r="E41" s="303"/>
      <c r="F41" s="303"/>
      <c r="G41" s="304"/>
      <c r="H41" s="345"/>
      <c r="I41" s="345"/>
    </row>
    <row r="42" spans="1:9" ht="25" thickBot="1">
      <c r="A42" s="477" t="s">
        <v>432</v>
      </c>
      <c r="B42" s="478"/>
      <c r="C42" s="478"/>
      <c r="D42" s="478"/>
      <c r="E42" s="478"/>
      <c r="F42" s="478"/>
      <c r="G42" s="479"/>
      <c r="H42" s="346"/>
      <c r="I42" s="346"/>
    </row>
    <row r="43" spans="1:9" ht="25" thickBot="1">
      <c r="A43" s="477" t="s">
        <v>433</v>
      </c>
      <c r="B43" s="478"/>
      <c r="C43" s="478"/>
      <c r="D43" s="478"/>
      <c r="E43" s="478"/>
      <c r="F43" s="478"/>
      <c r="G43" s="479"/>
      <c r="H43" s="346"/>
      <c r="I43" s="346"/>
    </row>
    <row r="44" spans="1:9" ht="25" thickBot="1">
      <c r="A44" s="452" t="s">
        <v>328</v>
      </c>
      <c r="B44" s="453"/>
      <c r="C44" s="453"/>
      <c r="D44" s="453"/>
      <c r="E44" s="453"/>
      <c r="F44" s="453"/>
      <c r="G44" s="454"/>
      <c r="H44" s="342"/>
      <c r="I44" s="342"/>
    </row>
    <row r="45" spans="1:9" ht="25" thickBot="1">
      <c r="A45" s="452" t="s">
        <v>329</v>
      </c>
      <c r="B45" s="453"/>
      <c r="C45" s="453"/>
      <c r="D45" s="453"/>
      <c r="E45" s="453"/>
      <c r="F45" s="453"/>
      <c r="G45" s="454"/>
      <c r="H45" s="342"/>
      <c r="I45" s="342"/>
    </row>
    <row r="46" spans="1:9" ht="25" thickBot="1">
      <c r="A46" s="302"/>
      <c r="B46" s="303"/>
      <c r="C46" s="303"/>
      <c r="D46" s="303"/>
      <c r="E46" s="303"/>
      <c r="F46" s="303"/>
      <c r="G46" s="304"/>
      <c r="H46" s="191"/>
      <c r="I46" s="191"/>
    </row>
    <row r="47" spans="1:9" ht="35" thickBot="1">
      <c r="A47" s="444" t="s">
        <v>447</v>
      </c>
      <c r="B47" s="445"/>
      <c r="C47" s="445"/>
      <c r="D47" s="445"/>
      <c r="E47" s="445"/>
      <c r="F47" s="445"/>
      <c r="G47" s="445"/>
      <c r="H47" s="191"/>
      <c r="I47" s="191"/>
    </row>
    <row r="48" spans="1:9" ht="20" thickBot="1">
      <c r="A48" s="427" t="s">
        <v>448</v>
      </c>
      <c r="B48" s="432"/>
      <c r="C48" s="432"/>
      <c r="D48" s="432"/>
      <c r="E48" s="432"/>
      <c r="F48" s="432"/>
      <c r="G48" s="433"/>
      <c r="H48" s="191"/>
      <c r="I48" s="191"/>
    </row>
    <row r="49" spans="1:9" ht="20" thickBot="1">
      <c r="A49" s="427" t="s">
        <v>449</v>
      </c>
      <c r="B49" s="432"/>
      <c r="C49" s="432"/>
      <c r="D49" s="432"/>
      <c r="E49" s="432"/>
      <c r="F49" s="432"/>
      <c r="G49" s="433"/>
      <c r="H49" s="191"/>
      <c r="I49" s="191"/>
    </row>
    <row r="50" spans="1:9" ht="20" thickBot="1">
      <c r="A50" s="427" t="s">
        <v>450</v>
      </c>
      <c r="B50" s="432"/>
      <c r="C50" s="432"/>
      <c r="D50" s="432"/>
      <c r="E50" s="432"/>
      <c r="F50" s="432"/>
      <c r="G50" s="433"/>
      <c r="H50" s="191"/>
      <c r="I50" s="191"/>
    </row>
    <row r="51" spans="1:9" ht="20" thickBot="1">
      <c r="A51" s="427" t="s">
        <v>451</v>
      </c>
      <c r="B51" s="432"/>
      <c r="C51" s="432"/>
      <c r="D51" s="432"/>
      <c r="E51" s="432"/>
      <c r="F51" s="432"/>
      <c r="G51" s="433"/>
      <c r="H51" s="191"/>
      <c r="I51" s="191"/>
    </row>
    <row r="52" spans="1:9" ht="20" thickBot="1">
      <c r="A52" s="427" t="s">
        <v>452</v>
      </c>
      <c r="B52" s="432"/>
      <c r="C52" s="432"/>
      <c r="D52" s="432"/>
      <c r="E52" s="432"/>
      <c r="F52" s="432"/>
      <c r="G52" s="433"/>
      <c r="H52" s="191"/>
      <c r="I52" s="191"/>
    </row>
    <row r="53" spans="1:9" ht="20" thickBot="1">
      <c r="A53" s="427" t="s">
        <v>453</v>
      </c>
      <c r="B53" s="432"/>
      <c r="C53" s="432"/>
      <c r="D53" s="432"/>
      <c r="E53" s="432"/>
      <c r="F53" s="432"/>
      <c r="G53" s="433"/>
      <c r="H53" s="191"/>
      <c r="I53" s="191"/>
    </row>
    <row r="54" spans="1:9" ht="20" thickBot="1">
      <c r="A54" s="427" t="s">
        <v>454</v>
      </c>
      <c r="B54" s="432"/>
      <c r="C54" s="432"/>
      <c r="D54" s="432"/>
      <c r="E54" s="432"/>
      <c r="F54" s="432"/>
      <c r="G54" s="433"/>
      <c r="H54" s="191"/>
      <c r="I54" s="191"/>
    </row>
    <row r="55" spans="1:9" ht="20" thickBot="1">
      <c r="A55" s="370"/>
      <c r="B55" s="371"/>
      <c r="C55" s="371"/>
      <c r="D55" s="371"/>
      <c r="E55" s="371"/>
      <c r="F55" s="371"/>
      <c r="G55" s="372"/>
      <c r="H55" s="191"/>
      <c r="I55" s="191"/>
    </row>
    <row r="56" spans="1:9" ht="20" thickBot="1">
      <c r="A56" s="427" t="s">
        <v>455</v>
      </c>
      <c r="B56" s="432"/>
      <c r="C56" s="432"/>
      <c r="D56" s="432"/>
      <c r="E56" s="432"/>
      <c r="F56" s="432"/>
      <c r="G56" s="433"/>
      <c r="H56" s="191"/>
      <c r="I56" s="191"/>
    </row>
    <row r="57" spans="1:9" ht="20" thickBot="1">
      <c r="A57" s="427" t="s">
        <v>456</v>
      </c>
      <c r="B57" s="432"/>
      <c r="C57" s="432"/>
      <c r="D57" s="432"/>
      <c r="E57" s="432"/>
      <c r="F57" s="432"/>
      <c r="G57" s="433"/>
      <c r="H57" s="191"/>
      <c r="I57" s="191"/>
    </row>
    <row r="58" spans="1:9" ht="20" thickBot="1">
      <c r="A58" s="427" t="s">
        <v>457</v>
      </c>
      <c r="B58" s="432"/>
      <c r="C58" s="432"/>
      <c r="D58" s="432"/>
      <c r="E58" s="432"/>
      <c r="F58" s="432"/>
      <c r="G58" s="433"/>
      <c r="H58" s="191"/>
      <c r="I58" s="191"/>
    </row>
    <row r="59" spans="1:9" ht="20" thickBot="1">
      <c r="A59" s="427" t="s">
        <v>458</v>
      </c>
      <c r="B59" s="432"/>
      <c r="C59" s="432"/>
      <c r="D59" s="432"/>
      <c r="E59" s="432"/>
      <c r="F59" s="432"/>
      <c r="G59" s="433"/>
      <c r="H59" s="191"/>
      <c r="I59" s="191"/>
    </row>
    <row r="60" spans="1:9" ht="20" thickBot="1">
      <c r="A60" s="427" t="s">
        <v>459</v>
      </c>
      <c r="B60" s="432"/>
      <c r="C60" s="432"/>
      <c r="D60" s="432"/>
      <c r="E60" s="432"/>
      <c r="F60" s="432"/>
      <c r="G60" s="433"/>
      <c r="H60" s="191"/>
      <c r="I60" s="191"/>
    </row>
    <row r="61" spans="1:9" ht="20" thickBot="1">
      <c r="A61" s="370"/>
      <c r="B61" s="371"/>
      <c r="C61" s="371"/>
      <c r="D61" s="371"/>
      <c r="E61" s="371"/>
      <c r="F61" s="371"/>
      <c r="G61" s="372"/>
      <c r="H61" s="191"/>
      <c r="I61" s="191"/>
    </row>
    <row r="62" spans="1:9" ht="20" thickBot="1">
      <c r="A62" s="427" t="s">
        <v>460</v>
      </c>
      <c r="B62" s="432"/>
      <c r="C62" s="432"/>
      <c r="D62" s="432"/>
      <c r="E62" s="432"/>
      <c r="F62" s="432"/>
      <c r="G62" s="433"/>
      <c r="H62" s="191"/>
      <c r="I62" s="191"/>
    </row>
    <row r="63" spans="1:9" ht="20" thickBot="1">
      <c r="A63" s="427" t="s">
        <v>461</v>
      </c>
      <c r="B63" s="432"/>
      <c r="C63" s="432"/>
      <c r="D63" s="432"/>
      <c r="E63" s="432"/>
      <c r="F63" s="432"/>
      <c r="G63" s="433"/>
      <c r="H63" s="191"/>
      <c r="I63" s="191"/>
    </row>
    <row r="64" spans="1:9" ht="20" thickBot="1">
      <c r="A64" s="427" t="s">
        <v>462</v>
      </c>
      <c r="B64" s="432"/>
      <c r="C64" s="432"/>
      <c r="D64" s="432"/>
      <c r="E64" s="432"/>
      <c r="F64" s="432"/>
      <c r="G64" s="433"/>
      <c r="H64" s="191"/>
      <c r="I64" s="191"/>
    </row>
    <row r="65" spans="1:9" ht="20" thickBot="1">
      <c r="A65" s="427" t="s">
        <v>463</v>
      </c>
      <c r="B65" s="432"/>
      <c r="C65" s="432"/>
      <c r="D65" s="432"/>
      <c r="E65" s="432"/>
      <c r="F65" s="432"/>
      <c r="G65" s="433"/>
      <c r="H65" s="191"/>
      <c r="I65" s="191"/>
    </row>
    <row r="66" spans="1:9" ht="20" thickBot="1">
      <c r="H66" s="191"/>
      <c r="I66" s="191"/>
    </row>
    <row r="67" spans="1:9" ht="20" thickBot="1">
      <c r="A67" s="427" t="s">
        <v>470</v>
      </c>
      <c r="B67" s="432"/>
      <c r="C67" s="432"/>
      <c r="D67" s="432"/>
      <c r="E67" s="432"/>
      <c r="F67" s="432"/>
      <c r="G67" s="433"/>
      <c r="H67" s="191"/>
      <c r="I67" s="191"/>
    </row>
    <row r="68" spans="1:9" ht="20" thickBot="1">
      <c r="A68" s="427" t="s">
        <v>471</v>
      </c>
      <c r="B68" s="432"/>
      <c r="C68" s="432"/>
      <c r="D68" s="432"/>
      <c r="E68" s="432"/>
      <c r="F68" s="432"/>
      <c r="G68" s="433"/>
      <c r="H68" s="191"/>
      <c r="I68" s="191"/>
    </row>
    <row r="69" spans="1:9" ht="20" thickBot="1">
      <c r="A69" s="427" t="s">
        <v>472</v>
      </c>
      <c r="B69" s="432"/>
      <c r="C69" s="432"/>
      <c r="D69" s="432"/>
      <c r="E69" s="432"/>
      <c r="F69" s="432"/>
      <c r="G69" s="433"/>
      <c r="H69" s="191"/>
      <c r="I69" s="191"/>
    </row>
    <row r="70" spans="1:9" ht="20" thickBot="1">
      <c r="A70" s="370"/>
      <c r="B70" s="371"/>
      <c r="C70" s="371"/>
      <c r="D70" s="371"/>
      <c r="E70" s="371"/>
      <c r="F70" s="371"/>
      <c r="G70" s="372"/>
      <c r="H70" s="191"/>
      <c r="I70" s="191"/>
    </row>
    <row r="71" spans="1:9" ht="35" thickBot="1">
      <c r="A71" s="430" t="s">
        <v>464</v>
      </c>
      <c r="B71" s="431"/>
      <c r="C71" s="431"/>
      <c r="D71" s="431"/>
      <c r="E71" s="431"/>
      <c r="F71" s="431"/>
      <c r="G71" s="431"/>
    </row>
    <row r="72" spans="1:9" ht="17" thickBot="1">
      <c r="A72" s="427" t="s">
        <v>467</v>
      </c>
      <c r="B72" s="432"/>
      <c r="C72" s="432"/>
      <c r="D72" s="432"/>
      <c r="E72" s="432"/>
      <c r="F72" s="432"/>
      <c r="G72" s="433"/>
    </row>
    <row r="73" spans="1:9" ht="17" thickBot="1">
      <c r="A73" s="427" t="s">
        <v>468</v>
      </c>
      <c r="B73" s="432"/>
      <c r="C73" s="432"/>
      <c r="D73" s="432"/>
      <c r="E73" s="432"/>
      <c r="F73" s="432"/>
      <c r="G73" s="433"/>
    </row>
    <row r="74" spans="1:9" ht="20" thickBot="1">
      <c r="A74" s="427" t="s">
        <v>465</v>
      </c>
      <c r="B74" s="428"/>
      <c r="C74" s="428"/>
      <c r="D74" s="428"/>
      <c r="E74" s="428"/>
      <c r="F74" s="428"/>
      <c r="G74" s="429"/>
    </row>
    <row r="75" spans="1:9" ht="20" thickBot="1">
      <c r="A75" s="427" t="s">
        <v>466</v>
      </c>
      <c r="B75" s="428"/>
      <c r="C75" s="428"/>
      <c r="D75" s="428"/>
      <c r="E75" s="428"/>
      <c r="F75" s="428"/>
      <c r="G75" s="429"/>
    </row>
    <row r="76" spans="1:9" ht="20" thickBot="1">
      <c r="A76" s="427" t="s">
        <v>473</v>
      </c>
      <c r="B76" s="428"/>
      <c r="C76" s="428"/>
      <c r="D76" s="428"/>
      <c r="E76" s="428"/>
      <c r="F76" s="428"/>
      <c r="G76" s="429"/>
    </row>
    <row r="77" spans="1:9" ht="20" thickBot="1">
      <c r="A77" s="195"/>
      <c r="B77" s="195"/>
      <c r="C77" s="195"/>
      <c r="D77" s="195"/>
      <c r="E77" s="195"/>
      <c r="F77" s="195"/>
      <c r="G77" s="195"/>
      <c r="H77" s="191"/>
      <c r="I77" s="191"/>
    </row>
    <row r="78" spans="1:9" ht="25" thickBot="1">
      <c r="A78" s="455" t="s">
        <v>330</v>
      </c>
      <c r="B78" s="456"/>
      <c r="C78" s="456"/>
      <c r="D78" s="456"/>
      <c r="E78" s="456"/>
      <c r="F78" s="456"/>
      <c r="G78" s="457"/>
      <c r="H78" s="347"/>
      <c r="I78" s="347"/>
    </row>
    <row r="79" spans="1:9" ht="19">
      <c r="A79" s="278"/>
      <c r="B79" s="278"/>
      <c r="C79" s="278"/>
      <c r="D79" s="278"/>
      <c r="E79" s="278"/>
      <c r="F79" s="192"/>
      <c r="G79" s="191"/>
      <c r="H79" s="191"/>
      <c r="I79" s="191"/>
    </row>
    <row r="80" spans="1:9" ht="31">
      <c r="A80" s="448" t="s">
        <v>397</v>
      </c>
      <c r="B80" s="449"/>
      <c r="C80" s="449"/>
      <c r="D80" s="449"/>
      <c r="E80" s="449"/>
      <c r="F80" s="449"/>
      <c r="G80" s="449"/>
    </row>
    <row r="81" spans="1:9" ht="19">
      <c r="A81" s="462" t="s">
        <v>409</v>
      </c>
      <c r="B81" s="463"/>
      <c r="C81" s="463"/>
      <c r="D81" s="463"/>
      <c r="E81" s="463"/>
      <c r="F81" s="463"/>
      <c r="G81" s="463"/>
    </row>
    <row r="82" spans="1:9" ht="19">
      <c r="A82" s="442" t="s">
        <v>410</v>
      </c>
      <c r="B82" s="463"/>
      <c r="C82" s="463"/>
      <c r="D82" s="463"/>
      <c r="E82" s="463"/>
      <c r="F82" s="463"/>
      <c r="G82" s="463"/>
    </row>
    <row r="83" spans="1:9" ht="19">
      <c r="A83" s="442" t="s">
        <v>411</v>
      </c>
      <c r="B83" s="463"/>
      <c r="C83" s="463"/>
      <c r="D83" s="463"/>
      <c r="E83" s="463"/>
      <c r="F83" s="463"/>
      <c r="G83" s="463"/>
    </row>
    <row r="84" spans="1:9" ht="19">
      <c r="A84" s="442" t="s">
        <v>412</v>
      </c>
      <c r="B84" s="463"/>
      <c r="C84" s="463"/>
      <c r="D84" s="463"/>
      <c r="E84" s="463"/>
      <c r="F84" s="463"/>
      <c r="G84" s="463"/>
    </row>
    <row r="85" spans="1:9" ht="20" thickBot="1">
      <c r="A85" s="464" t="s">
        <v>413</v>
      </c>
      <c r="B85" s="465"/>
      <c r="C85" s="465"/>
      <c r="D85" s="465"/>
      <c r="E85" s="465"/>
      <c r="F85" s="465"/>
      <c r="G85" s="465"/>
    </row>
    <row r="86" spans="1:9" ht="19">
      <c r="A86" s="466" t="s">
        <v>414</v>
      </c>
      <c r="B86" s="467"/>
      <c r="C86" s="467"/>
      <c r="D86" s="467"/>
      <c r="E86" s="467"/>
      <c r="F86" s="467"/>
      <c r="G86" s="468"/>
    </row>
    <row r="87" spans="1:9" ht="20" thickBot="1">
      <c r="A87" s="437" t="s">
        <v>415</v>
      </c>
      <c r="B87" s="438"/>
      <c r="C87" s="438"/>
      <c r="D87" s="438"/>
      <c r="E87" s="438"/>
      <c r="F87" s="438"/>
      <c r="G87" s="439"/>
    </row>
    <row r="88" spans="1:9" ht="19">
      <c r="A88" s="434" t="s">
        <v>416</v>
      </c>
      <c r="B88" s="435"/>
      <c r="C88" s="435"/>
      <c r="D88" s="435"/>
      <c r="E88" s="435"/>
      <c r="F88" s="435"/>
      <c r="G88" s="436"/>
    </row>
    <row r="89" spans="1:9" ht="20" thickBot="1">
      <c r="A89" s="437" t="s">
        <v>417</v>
      </c>
      <c r="B89" s="438"/>
      <c r="C89" s="438"/>
      <c r="D89" s="438"/>
      <c r="E89" s="438"/>
      <c r="F89" s="438"/>
      <c r="G89" s="439"/>
    </row>
    <row r="90" spans="1:9" ht="19">
      <c r="A90" s="442" t="s">
        <v>418</v>
      </c>
      <c r="B90" s="443"/>
      <c r="C90" s="443"/>
      <c r="D90" s="443"/>
      <c r="E90" s="443"/>
      <c r="F90" s="443"/>
      <c r="G90" s="443"/>
    </row>
    <row r="91" spans="1:9" ht="16">
      <c r="A91" s="440" t="s">
        <v>406</v>
      </c>
      <c r="B91" s="441"/>
      <c r="C91" s="441"/>
      <c r="D91" s="441"/>
      <c r="E91" s="441"/>
      <c r="F91" s="441"/>
      <c r="G91" s="441"/>
    </row>
    <row r="92" spans="1:9" ht="21">
      <c r="A92" s="205"/>
      <c r="B92" s="192"/>
      <c r="C92" s="193"/>
      <c r="D92" s="192"/>
      <c r="E92" s="193"/>
      <c r="F92" s="192"/>
    </row>
    <row r="93" spans="1:9" ht="34">
      <c r="A93" s="201" t="s">
        <v>395</v>
      </c>
      <c r="B93" s="192"/>
      <c r="C93" s="193"/>
      <c r="D93" s="192"/>
      <c r="E93" s="193"/>
      <c r="F93" s="192"/>
    </row>
    <row r="94" spans="1:9" ht="21">
      <c r="A94" s="205" t="s">
        <v>221</v>
      </c>
      <c r="B94" s="192"/>
      <c r="C94" s="193"/>
      <c r="D94" s="192"/>
      <c r="E94" s="193"/>
      <c r="F94" s="192"/>
    </row>
    <row r="95" spans="1:9" ht="30" thickBot="1">
      <c r="A95" s="471" t="s">
        <v>396</v>
      </c>
      <c r="B95" s="472"/>
      <c r="C95" s="472"/>
      <c r="D95" s="472"/>
      <c r="E95" s="472"/>
      <c r="F95" s="472"/>
      <c r="G95" s="472"/>
      <c r="H95" s="450" t="s">
        <v>434</v>
      </c>
      <c r="I95" s="451"/>
    </row>
    <row r="96" spans="1:9" ht="81.75" customHeight="1" thickBot="1">
      <c r="A96" s="317" t="s">
        <v>130</v>
      </c>
      <c r="B96" s="316" t="s">
        <v>1</v>
      </c>
      <c r="C96" s="314" t="s">
        <v>387</v>
      </c>
      <c r="D96" s="313" t="s">
        <v>388</v>
      </c>
      <c r="E96" s="314" t="s">
        <v>389</v>
      </c>
      <c r="F96" s="313" t="s">
        <v>390</v>
      </c>
      <c r="G96" s="315" t="s">
        <v>391</v>
      </c>
      <c r="H96" s="473" t="s">
        <v>469</v>
      </c>
      <c r="I96" s="474"/>
    </row>
    <row r="97" spans="1:9" ht="19">
      <c r="A97" s="318" t="s">
        <v>271</v>
      </c>
      <c r="B97" s="326">
        <v>0</v>
      </c>
      <c r="C97" s="326">
        <v>0</v>
      </c>
      <c r="D97" s="326">
        <v>0</v>
      </c>
      <c r="E97" s="326">
        <v>0.23100000000000001</v>
      </c>
      <c r="F97" s="326">
        <v>0.28199999999999997</v>
      </c>
      <c r="G97" s="327">
        <v>0.60199999999999998</v>
      </c>
      <c r="H97" s="352">
        <f t="shared" ref="H97:H128" si="0">500*F97</f>
        <v>141</v>
      </c>
      <c r="I97" s="348"/>
    </row>
    <row r="98" spans="1:9" ht="19">
      <c r="A98" s="321" t="s">
        <v>208</v>
      </c>
      <c r="B98" s="326">
        <v>7.9000000000000001E-2</v>
      </c>
      <c r="C98" s="326">
        <v>1.0289999999999999</v>
      </c>
      <c r="D98" s="330">
        <v>0.01</v>
      </c>
      <c r="E98" s="330">
        <v>2.9860000000000002</v>
      </c>
      <c r="F98" s="330">
        <v>3.948</v>
      </c>
      <c r="G98" s="377">
        <v>5.5410000000000004</v>
      </c>
      <c r="H98" s="352">
        <f t="shared" si="0"/>
        <v>1974</v>
      </c>
      <c r="I98" s="348"/>
    </row>
    <row r="99" spans="1:9" ht="19">
      <c r="A99" s="319" t="s">
        <v>214</v>
      </c>
      <c r="B99" s="326">
        <v>0</v>
      </c>
      <c r="C99" s="328">
        <v>3.0000000000000001E-3</v>
      </c>
      <c r="D99" s="328">
        <v>1.2E-2</v>
      </c>
      <c r="E99" s="328">
        <v>0.19500000000000001</v>
      </c>
      <c r="F99" s="328">
        <v>0.214</v>
      </c>
      <c r="G99" s="329">
        <v>0.49399999999999999</v>
      </c>
      <c r="H99" s="352">
        <f t="shared" si="0"/>
        <v>107</v>
      </c>
      <c r="I99" s="348"/>
    </row>
    <row r="100" spans="1:9" ht="19">
      <c r="A100" s="319" t="s">
        <v>171</v>
      </c>
      <c r="B100" s="326">
        <v>0</v>
      </c>
      <c r="C100" s="328">
        <v>1.0999999999999999E-2</v>
      </c>
      <c r="D100" s="328">
        <v>1.7000000000000001E-2</v>
      </c>
      <c r="E100" s="328">
        <v>0.108</v>
      </c>
      <c r="F100" s="328">
        <v>0.11899999999999999</v>
      </c>
      <c r="G100" s="329">
        <v>0.316</v>
      </c>
      <c r="H100" s="352">
        <f t="shared" si="0"/>
        <v>59.5</v>
      </c>
      <c r="I100" s="348"/>
    </row>
    <row r="101" spans="1:9" ht="19">
      <c r="A101" s="319" t="s">
        <v>213</v>
      </c>
      <c r="B101" s="326">
        <v>0</v>
      </c>
      <c r="C101" s="328">
        <v>1.4E-2</v>
      </c>
      <c r="D101" s="328">
        <v>2.3E-2</v>
      </c>
      <c r="E101" s="328">
        <v>6.9000000000000006E-2</v>
      </c>
      <c r="F101" s="328">
        <v>8.8999999999999996E-2</v>
      </c>
      <c r="G101" s="329">
        <v>0.44600000000000001</v>
      </c>
      <c r="H101" s="352">
        <f t="shared" si="0"/>
        <v>44.5</v>
      </c>
      <c r="I101" s="348"/>
    </row>
    <row r="102" spans="1:9" ht="19">
      <c r="A102" s="319" t="s">
        <v>335</v>
      </c>
      <c r="B102" s="326">
        <v>8.9999999999999993E-3</v>
      </c>
      <c r="C102" s="328">
        <v>0.02</v>
      </c>
      <c r="D102" s="328">
        <v>2.9000000000000001E-2</v>
      </c>
      <c r="E102" s="328">
        <v>0.39700000000000002</v>
      </c>
      <c r="F102" s="328">
        <v>0.45</v>
      </c>
      <c r="G102" s="329">
        <v>0.871</v>
      </c>
      <c r="H102" s="352">
        <f t="shared" si="0"/>
        <v>225</v>
      </c>
      <c r="I102" s="348"/>
    </row>
    <row r="103" spans="1:9" ht="19">
      <c r="A103" s="319" t="s">
        <v>339</v>
      </c>
      <c r="B103" s="326">
        <v>6.0000000000000001E-3</v>
      </c>
      <c r="C103" s="326">
        <v>2.9000000000000001E-2</v>
      </c>
      <c r="D103" s="326">
        <v>3.2000000000000001E-2</v>
      </c>
      <c r="E103" s="326">
        <v>0.34899999999999998</v>
      </c>
      <c r="F103" s="330">
        <v>0.38100000000000001</v>
      </c>
      <c r="G103" s="377">
        <v>0.755</v>
      </c>
      <c r="H103" s="352">
        <f t="shared" si="0"/>
        <v>190.5</v>
      </c>
      <c r="I103" s="348"/>
    </row>
    <row r="104" spans="1:9" ht="19">
      <c r="A104" s="320" t="s">
        <v>188</v>
      </c>
      <c r="B104" s="326">
        <v>2.3E-2</v>
      </c>
      <c r="C104" s="326">
        <v>4.5999999999999999E-2</v>
      </c>
      <c r="D104" s="326">
        <v>4.5999999999999999E-2</v>
      </c>
      <c r="E104" s="326">
        <v>0.36599999999999999</v>
      </c>
      <c r="F104" s="326">
        <v>0.48</v>
      </c>
      <c r="G104" s="327">
        <v>0.8</v>
      </c>
      <c r="H104" s="352">
        <f t="shared" si="0"/>
        <v>240</v>
      </c>
      <c r="I104" s="348"/>
    </row>
    <row r="105" spans="1:9" ht="19">
      <c r="A105" s="319" t="s">
        <v>333</v>
      </c>
      <c r="B105" s="326">
        <v>0</v>
      </c>
      <c r="C105" s="326">
        <v>5.7000000000000002E-2</v>
      </c>
      <c r="D105" s="326">
        <v>0.06</v>
      </c>
      <c r="E105" s="326">
        <v>0.4</v>
      </c>
      <c r="F105" s="330">
        <v>0.46</v>
      </c>
      <c r="G105" s="377">
        <v>0.83399999999999996</v>
      </c>
      <c r="H105" s="352">
        <f t="shared" si="0"/>
        <v>230</v>
      </c>
      <c r="I105" s="348"/>
    </row>
    <row r="106" spans="1:9" ht="19">
      <c r="A106" s="320" t="s">
        <v>163</v>
      </c>
      <c r="B106" s="326">
        <v>2.3E-2</v>
      </c>
      <c r="C106" s="328">
        <v>5.7000000000000002E-2</v>
      </c>
      <c r="D106" s="328">
        <v>6.3E-2</v>
      </c>
      <c r="E106" s="328">
        <v>0.38600000000000001</v>
      </c>
      <c r="F106" s="328">
        <v>0.55600000000000005</v>
      </c>
      <c r="G106" s="378">
        <v>0.92200000000000004</v>
      </c>
      <c r="H106" s="352">
        <f t="shared" si="0"/>
        <v>278</v>
      </c>
      <c r="I106" s="348"/>
    </row>
    <row r="107" spans="1:9" ht="19">
      <c r="A107" s="319" t="s">
        <v>59</v>
      </c>
      <c r="B107" s="326">
        <v>3.0000000000000001E-3</v>
      </c>
      <c r="C107" s="326">
        <v>0.02</v>
      </c>
      <c r="D107" s="326">
        <v>6.6000000000000003E-2</v>
      </c>
      <c r="E107" s="326">
        <v>0.14599999999999999</v>
      </c>
      <c r="F107" s="326">
        <v>0.19</v>
      </c>
      <c r="G107" s="327">
        <v>0.27400000000000002</v>
      </c>
      <c r="H107" s="352">
        <f t="shared" si="0"/>
        <v>95</v>
      </c>
      <c r="I107" s="348"/>
    </row>
    <row r="108" spans="1:9" ht="19">
      <c r="A108" s="320" t="s">
        <v>207</v>
      </c>
      <c r="B108" s="326">
        <v>2.9000000000000001E-2</v>
      </c>
      <c r="C108" s="328">
        <v>7.4999999999999997E-2</v>
      </c>
      <c r="D108" s="328">
        <v>7.4999999999999997E-2</v>
      </c>
      <c r="E108" s="328">
        <v>0.44400000000000001</v>
      </c>
      <c r="F108" s="328">
        <v>0.73399999999999999</v>
      </c>
      <c r="G108" s="329">
        <v>1.33</v>
      </c>
      <c r="H108" s="352">
        <f t="shared" si="0"/>
        <v>367</v>
      </c>
      <c r="I108" s="348"/>
    </row>
    <row r="109" spans="1:9" ht="19">
      <c r="A109" s="320" t="s">
        <v>180</v>
      </c>
      <c r="B109" s="326">
        <v>5.4000000000000006E-2</v>
      </c>
      <c r="C109" s="328">
        <v>7.400000000000001E-2</v>
      </c>
      <c r="D109" s="328">
        <v>9.6999999999999989E-2</v>
      </c>
      <c r="E109" s="328">
        <v>0.48</v>
      </c>
      <c r="F109" s="328">
        <v>0.78</v>
      </c>
      <c r="G109" s="332">
        <v>1.17</v>
      </c>
      <c r="H109" s="352">
        <f t="shared" si="0"/>
        <v>390</v>
      </c>
      <c r="I109" s="348"/>
    </row>
    <row r="110" spans="1:9" ht="19">
      <c r="A110" s="320" t="s">
        <v>338</v>
      </c>
      <c r="B110" s="326">
        <v>5.0999999999999997E-2</v>
      </c>
      <c r="C110" s="328">
        <v>9.7000000000000003E-2</v>
      </c>
      <c r="D110" s="328">
        <v>0.1</v>
      </c>
      <c r="E110" s="328">
        <v>0.69099999999999995</v>
      </c>
      <c r="F110" s="331">
        <v>1.121</v>
      </c>
      <c r="G110" s="332">
        <v>1.7190000000000001</v>
      </c>
      <c r="H110" s="352">
        <f t="shared" si="0"/>
        <v>560.5</v>
      </c>
      <c r="I110" s="348"/>
    </row>
    <row r="111" spans="1:9" ht="19">
      <c r="A111" s="319" t="s">
        <v>162</v>
      </c>
      <c r="B111" s="326">
        <v>0</v>
      </c>
      <c r="C111" s="326">
        <v>0.12</v>
      </c>
      <c r="D111" s="326">
        <v>0.12</v>
      </c>
      <c r="E111" s="326">
        <v>0.2</v>
      </c>
      <c r="F111" s="326">
        <v>0.2</v>
      </c>
      <c r="G111" s="417">
        <v>0.98</v>
      </c>
      <c r="H111" s="352">
        <f t="shared" si="0"/>
        <v>100</v>
      </c>
      <c r="I111" s="348"/>
    </row>
    <row r="112" spans="1:9" ht="19">
      <c r="A112" s="319" t="s">
        <v>483</v>
      </c>
      <c r="B112" s="326">
        <v>4.5999999999999999E-2</v>
      </c>
      <c r="C112" s="328">
        <v>0.11700000000000001</v>
      </c>
      <c r="D112" s="328">
        <v>0.123</v>
      </c>
      <c r="E112" s="328">
        <v>0.217</v>
      </c>
      <c r="F112" s="328">
        <v>0.23699999999999999</v>
      </c>
      <c r="G112" s="378">
        <v>0.39700000000000002</v>
      </c>
      <c r="H112" s="352">
        <f t="shared" si="0"/>
        <v>118.5</v>
      </c>
      <c r="I112" s="348"/>
    </row>
    <row r="113" spans="1:9" ht="19">
      <c r="A113" s="319" t="s">
        <v>306</v>
      </c>
      <c r="B113" s="326">
        <v>5.2999999999999999E-2</v>
      </c>
      <c r="C113" s="328">
        <v>0.14799999999999999</v>
      </c>
      <c r="D113" s="328">
        <v>0.20300000000000001</v>
      </c>
      <c r="E113" s="328">
        <v>0.34399999999999997</v>
      </c>
      <c r="F113" s="328">
        <v>0.40200000000000002</v>
      </c>
      <c r="G113" s="332">
        <v>0.77600000000000002</v>
      </c>
      <c r="H113" s="352">
        <f t="shared" si="0"/>
        <v>201</v>
      </c>
      <c r="I113" s="348"/>
    </row>
    <row r="114" spans="1:9" ht="19">
      <c r="A114" s="320" t="s">
        <v>186</v>
      </c>
      <c r="B114" s="326">
        <v>0.14599999999999999</v>
      </c>
      <c r="C114" s="328">
        <v>0.20300000000000001</v>
      </c>
      <c r="D114" s="328">
        <v>0.254</v>
      </c>
      <c r="E114" s="328">
        <v>0.57999999999999996</v>
      </c>
      <c r="F114" s="328">
        <v>0.84599999999999997</v>
      </c>
      <c r="G114" s="327">
        <v>1.2110000000000001</v>
      </c>
      <c r="H114" s="352">
        <f t="shared" si="0"/>
        <v>423</v>
      </c>
      <c r="I114" s="348"/>
    </row>
    <row r="115" spans="1:9" ht="19">
      <c r="A115" s="321" t="s">
        <v>202</v>
      </c>
      <c r="B115" s="326">
        <v>0.02</v>
      </c>
      <c r="C115" s="328">
        <v>9.7000000000000003E-2</v>
      </c>
      <c r="D115" s="328">
        <v>0.29399999999999998</v>
      </c>
      <c r="E115" s="328">
        <v>1.0289999999999999</v>
      </c>
      <c r="F115" s="331">
        <v>1.2250000000000001</v>
      </c>
      <c r="G115" s="332">
        <v>2.3260000000000001</v>
      </c>
      <c r="H115" s="352">
        <f t="shared" si="0"/>
        <v>612.5</v>
      </c>
      <c r="I115" s="348"/>
    </row>
    <row r="116" spans="1:9" ht="19">
      <c r="A116" s="321" t="s">
        <v>169</v>
      </c>
      <c r="B116" s="328">
        <v>2.3E-2</v>
      </c>
      <c r="C116" s="326">
        <v>0.13400000000000001</v>
      </c>
      <c r="D116" s="328">
        <v>0.3</v>
      </c>
      <c r="E116" s="328">
        <v>0.72899999999999998</v>
      </c>
      <c r="F116" s="328">
        <v>0.97099999999999997</v>
      </c>
      <c r="G116" s="379">
        <v>1.6120000000000001</v>
      </c>
      <c r="H116" s="352">
        <f t="shared" si="0"/>
        <v>485.5</v>
      </c>
      <c r="I116" s="348"/>
    </row>
    <row r="117" spans="1:9" ht="19">
      <c r="A117" s="320" t="s">
        <v>488</v>
      </c>
      <c r="B117" s="326">
        <v>0.157</v>
      </c>
      <c r="C117" s="328">
        <v>0.28299999999999997</v>
      </c>
      <c r="D117" s="328">
        <v>0.32900000000000001</v>
      </c>
      <c r="E117" s="328">
        <v>1.323</v>
      </c>
      <c r="F117" s="331">
        <v>2.16</v>
      </c>
      <c r="G117" s="332">
        <v>3.17</v>
      </c>
      <c r="H117" s="352">
        <f t="shared" si="0"/>
        <v>1080</v>
      </c>
      <c r="I117" s="348"/>
    </row>
    <row r="118" spans="1:9" ht="19">
      <c r="A118" s="320" t="s">
        <v>35</v>
      </c>
      <c r="B118" s="326">
        <v>0.14000000000000001</v>
      </c>
      <c r="C118" s="326">
        <v>0.24</v>
      </c>
      <c r="D118" s="326">
        <v>0.36</v>
      </c>
      <c r="E118" s="326">
        <v>0.67</v>
      </c>
      <c r="F118" s="326">
        <v>0.85</v>
      </c>
      <c r="G118" s="327">
        <v>1.17</v>
      </c>
      <c r="H118" s="352">
        <f t="shared" si="0"/>
        <v>425</v>
      </c>
      <c r="I118" s="349"/>
    </row>
    <row r="119" spans="1:9" ht="19">
      <c r="A119" s="320" t="s">
        <v>5</v>
      </c>
      <c r="B119" s="326">
        <v>0.191</v>
      </c>
      <c r="C119" s="326">
        <v>0.36599999999999999</v>
      </c>
      <c r="D119" s="326">
        <v>0.38600000000000001</v>
      </c>
      <c r="E119" s="326">
        <v>0.873</v>
      </c>
      <c r="F119" s="326">
        <v>1.18</v>
      </c>
      <c r="G119" s="377">
        <v>1.637</v>
      </c>
      <c r="H119" s="352">
        <f t="shared" si="0"/>
        <v>590</v>
      </c>
      <c r="I119" s="348"/>
    </row>
    <row r="120" spans="1:9" ht="19">
      <c r="A120" s="321" t="s">
        <v>166</v>
      </c>
      <c r="B120" s="326">
        <v>0.04</v>
      </c>
      <c r="C120" s="326">
        <v>0.223</v>
      </c>
      <c r="D120" s="326">
        <v>0.39700000000000002</v>
      </c>
      <c r="E120" s="326">
        <v>1.014</v>
      </c>
      <c r="F120" s="330">
        <v>1.1879999999999999</v>
      </c>
      <c r="G120" s="377">
        <v>2.1179999999999999</v>
      </c>
      <c r="H120" s="352">
        <f t="shared" si="0"/>
        <v>594</v>
      </c>
      <c r="I120" s="348"/>
    </row>
    <row r="121" spans="1:9" ht="19">
      <c r="A121" s="321" t="s">
        <v>135</v>
      </c>
      <c r="B121" s="326">
        <v>0</v>
      </c>
      <c r="C121" s="326">
        <v>0.183</v>
      </c>
      <c r="D121" s="326">
        <v>0.42599999999999999</v>
      </c>
      <c r="E121" s="326">
        <v>0.7</v>
      </c>
      <c r="F121" s="326">
        <v>0.91700000000000004</v>
      </c>
      <c r="G121" s="327">
        <v>1.47</v>
      </c>
      <c r="H121" s="352">
        <f t="shared" si="0"/>
        <v>458.5</v>
      </c>
      <c r="I121" s="348"/>
    </row>
    <row r="122" spans="1:9" ht="19">
      <c r="A122" s="320" t="s">
        <v>310</v>
      </c>
      <c r="B122" s="326">
        <v>0.123</v>
      </c>
      <c r="C122" s="326">
        <v>0.28299999999999997</v>
      </c>
      <c r="D122" s="326">
        <v>0.44900000000000001</v>
      </c>
      <c r="E122" s="326">
        <v>0.86</v>
      </c>
      <c r="F122" s="326">
        <v>1.097</v>
      </c>
      <c r="G122" s="327">
        <v>1.5149999999999999</v>
      </c>
      <c r="H122" s="352">
        <f t="shared" si="0"/>
        <v>548.5</v>
      </c>
      <c r="I122" s="348"/>
    </row>
    <row r="123" spans="1:9" ht="19">
      <c r="A123" s="321" t="s">
        <v>176</v>
      </c>
      <c r="B123" s="326">
        <v>5.0999999999999997E-2</v>
      </c>
      <c r="C123" s="326">
        <v>0.33700000000000002</v>
      </c>
      <c r="D123" s="326">
        <v>0.48799999999999999</v>
      </c>
      <c r="E123" s="326">
        <v>0.92500000000000004</v>
      </c>
      <c r="F123" s="330">
        <v>1.0760000000000001</v>
      </c>
      <c r="G123" s="377">
        <v>1.732</v>
      </c>
      <c r="H123" s="352">
        <f t="shared" si="0"/>
        <v>538</v>
      </c>
      <c r="I123" s="348"/>
    </row>
    <row r="124" spans="1:9" ht="19">
      <c r="A124" s="321" t="s">
        <v>37</v>
      </c>
      <c r="B124" s="326">
        <v>0.126</v>
      </c>
      <c r="C124" s="326">
        <v>0.4</v>
      </c>
      <c r="D124" s="326">
        <v>0.54300000000000004</v>
      </c>
      <c r="E124" s="326">
        <v>0.82899999999999996</v>
      </c>
      <c r="F124" s="326">
        <v>1.55</v>
      </c>
      <c r="G124" s="377">
        <v>1.9710000000000001</v>
      </c>
      <c r="H124" s="352">
        <f t="shared" si="0"/>
        <v>775</v>
      </c>
      <c r="I124" s="348"/>
    </row>
    <row r="125" spans="1:9" ht="19">
      <c r="A125" s="321" t="s">
        <v>0</v>
      </c>
      <c r="B125" s="326">
        <v>8.8999999999999996E-2</v>
      </c>
      <c r="C125" s="326">
        <v>0.379</v>
      </c>
      <c r="D125" s="326">
        <v>0.57899999999999996</v>
      </c>
      <c r="E125" s="326">
        <v>1.22</v>
      </c>
      <c r="F125" s="330">
        <v>1.429</v>
      </c>
      <c r="G125" s="377">
        <v>2.4039999999999999</v>
      </c>
      <c r="H125" s="352">
        <f t="shared" si="0"/>
        <v>714.5</v>
      </c>
      <c r="I125" s="348"/>
    </row>
    <row r="126" spans="1:9" ht="19">
      <c r="A126" s="320" t="s">
        <v>168</v>
      </c>
      <c r="B126" s="328">
        <v>0.22</v>
      </c>
      <c r="C126" s="326">
        <v>0.40300000000000002</v>
      </c>
      <c r="D126" s="326">
        <v>0.59099999999999997</v>
      </c>
      <c r="E126" s="326">
        <v>1.01</v>
      </c>
      <c r="F126" s="330">
        <v>1.2709999999999999</v>
      </c>
      <c r="G126" s="377">
        <v>1.698</v>
      </c>
      <c r="H126" s="352">
        <f t="shared" si="0"/>
        <v>635.5</v>
      </c>
      <c r="I126" s="348"/>
    </row>
    <row r="127" spans="1:9" ht="19">
      <c r="A127" s="320" t="s">
        <v>3</v>
      </c>
      <c r="B127" s="326">
        <v>0.191</v>
      </c>
      <c r="C127" s="326">
        <v>0.39</v>
      </c>
      <c r="D127" s="326">
        <v>0.61</v>
      </c>
      <c r="E127" s="326">
        <v>1.0940000000000001</v>
      </c>
      <c r="F127" s="330">
        <v>1.405</v>
      </c>
      <c r="G127" s="377">
        <v>1.9039999999999999</v>
      </c>
      <c r="H127" s="352">
        <f t="shared" si="0"/>
        <v>702.5</v>
      </c>
      <c r="I127" s="348"/>
    </row>
    <row r="128" spans="1:9" ht="19">
      <c r="A128" s="321" t="s">
        <v>199</v>
      </c>
      <c r="B128" s="326">
        <v>0.111</v>
      </c>
      <c r="C128" s="326">
        <v>0.434</v>
      </c>
      <c r="D128" s="326">
        <v>0.65700000000000003</v>
      </c>
      <c r="E128" s="326">
        <v>1.131</v>
      </c>
      <c r="F128" s="330">
        <v>1.3540000000000001</v>
      </c>
      <c r="G128" s="377">
        <v>2.0649999999999999</v>
      </c>
      <c r="H128" s="352">
        <f t="shared" si="0"/>
        <v>677</v>
      </c>
      <c r="I128" s="348"/>
    </row>
    <row r="129" spans="1:9" ht="19">
      <c r="A129" s="321" t="s">
        <v>215</v>
      </c>
      <c r="B129" s="326">
        <v>0.14899999999999999</v>
      </c>
      <c r="C129" s="326">
        <v>0.5</v>
      </c>
      <c r="D129" s="326">
        <v>0.76900000000000002</v>
      </c>
      <c r="E129" s="326">
        <v>1.3120000000000001</v>
      </c>
      <c r="F129" s="330">
        <v>1.7549999999999999</v>
      </c>
      <c r="G129" s="377">
        <v>2.57</v>
      </c>
      <c r="H129" s="352">
        <f t="shared" ref="H129:H148" si="1">500*F129</f>
        <v>877.5</v>
      </c>
      <c r="I129" s="348"/>
    </row>
    <row r="130" spans="1:9" ht="19">
      <c r="A130" s="319" t="s">
        <v>136</v>
      </c>
      <c r="B130" s="326">
        <v>0.22</v>
      </c>
      <c r="C130" s="326">
        <v>0.60299999999999998</v>
      </c>
      <c r="D130" s="326">
        <v>0.85099999999999998</v>
      </c>
      <c r="E130" s="326">
        <v>1.887</v>
      </c>
      <c r="F130" s="330">
        <v>2.137</v>
      </c>
      <c r="G130" s="377">
        <v>3.173</v>
      </c>
      <c r="H130" s="352">
        <f t="shared" si="1"/>
        <v>1068.5</v>
      </c>
      <c r="I130" s="348"/>
    </row>
    <row r="131" spans="1:9" ht="19">
      <c r="A131" s="321" t="s">
        <v>309</v>
      </c>
      <c r="B131" s="328">
        <v>9.0999999999999998E-2</v>
      </c>
      <c r="C131" s="326">
        <v>0.47399999999999998</v>
      </c>
      <c r="D131" s="326">
        <v>0.874</v>
      </c>
      <c r="E131" s="330">
        <v>1.518</v>
      </c>
      <c r="F131" s="330">
        <v>1.9179999999999999</v>
      </c>
      <c r="G131" s="377">
        <v>2.8839999999999999</v>
      </c>
      <c r="H131" s="352">
        <f t="shared" si="1"/>
        <v>959</v>
      </c>
      <c r="I131" s="348"/>
    </row>
    <row r="132" spans="1:9" ht="19">
      <c r="A132" s="426" t="s">
        <v>489</v>
      </c>
      <c r="B132" s="326">
        <v>0.10299999999999999</v>
      </c>
      <c r="C132" s="326">
        <v>0.46600000000000003</v>
      </c>
      <c r="D132" s="326">
        <v>0.877</v>
      </c>
      <c r="E132" s="326">
        <v>1.609</v>
      </c>
      <c r="F132" s="330">
        <v>2.02</v>
      </c>
      <c r="G132" s="377">
        <v>3.11</v>
      </c>
      <c r="H132" s="352">
        <f t="shared" si="1"/>
        <v>1010</v>
      </c>
      <c r="I132" s="348"/>
    </row>
    <row r="133" spans="1:9" ht="19">
      <c r="A133" s="321" t="s">
        <v>337</v>
      </c>
      <c r="B133" s="328">
        <v>0.14899999999999999</v>
      </c>
      <c r="C133" s="326">
        <v>0.58899999999999997</v>
      </c>
      <c r="D133" s="326">
        <v>0.89800000000000002</v>
      </c>
      <c r="E133" s="330">
        <v>1.599</v>
      </c>
      <c r="F133" s="330">
        <v>1.9079999999999999</v>
      </c>
      <c r="G133" s="377">
        <v>2.96</v>
      </c>
      <c r="H133" s="352">
        <f t="shared" si="1"/>
        <v>954</v>
      </c>
      <c r="I133" s="348"/>
    </row>
    <row r="134" spans="1:9" ht="19">
      <c r="A134" s="321" t="s">
        <v>336</v>
      </c>
      <c r="B134" s="326">
        <v>0.111</v>
      </c>
      <c r="C134" s="326">
        <v>0.36599999999999999</v>
      </c>
      <c r="D134" s="326">
        <v>0.92900000000000005</v>
      </c>
      <c r="E134" s="326">
        <v>1.946</v>
      </c>
      <c r="F134" s="330">
        <v>2.508</v>
      </c>
      <c r="G134" s="377">
        <v>4.0339999999999998</v>
      </c>
      <c r="H134" s="352">
        <f t="shared" si="1"/>
        <v>1254</v>
      </c>
      <c r="I134" s="348"/>
    </row>
    <row r="135" spans="1:9" ht="19">
      <c r="A135" s="320" t="s">
        <v>211</v>
      </c>
      <c r="B135" s="326">
        <v>0.35699999999999998</v>
      </c>
      <c r="C135" s="326">
        <v>0.69399999999999995</v>
      </c>
      <c r="D135" s="326">
        <v>0.98</v>
      </c>
      <c r="E135" s="330">
        <v>0.39900000000000002</v>
      </c>
      <c r="F135" s="330">
        <v>2.0590000000000002</v>
      </c>
      <c r="G135" s="377">
        <v>2.706</v>
      </c>
      <c r="H135" s="352">
        <f t="shared" si="1"/>
        <v>1029.5</v>
      </c>
      <c r="I135" s="348"/>
    </row>
    <row r="136" spans="1:9" ht="19">
      <c r="A136" s="321" t="s">
        <v>6</v>
      </c>
      <c r="B136" s="326">
        <v>0.223</v>
      </c>
      <c r="C136" s="326">
        <v>0.53100000000000003</v>
      </c>
      <c r="D136" s="326">
        <v>0.98299999999999998</v>
      </c>
      <c r="E136" s="330">
        <v>1.5529999999999999</v>
      </c>
      <c r="F136" s="330">
        <v>2.004</v>
      </c>
      <c r="G136" s="377">
        <v>2.859</v>
      </c>
      <c r="H136" s="352">
        <f t="shared" si="1"/>
        <v>1002</v>
      </c>
      <c r="I136" s="348"/>
    </row>
    <row r="137" spans="1:9" ht="19">
      <c r="A137" s="321" t="s">
        <v>200</v>
      </c>
      <c r="B137" s="328">
        <v>0.17699999999999999</v>
      </c>
      <c r="C137" s="326">
        <v>0.54800000000000004</v>
      </c>
      <c r="D137" s="326">
        <v>1.0309999999999999</v>
      </c>
      <c r="E137" s="330">
        <v>1.663</v>
      </c>
      <c r="F137" s="330">
        <v>2.1459999999999999</v>
      </c>
      <c r="G137" s="377">
        <v>3.0939999999999999</v>
      </c>
      <c r="H137" s="352">
        <f t="shared" si="1"/>
        <v>1073</v>
      </c>
      <c r="I137" s="348"/>
    </row>
    <row r="138" spans="1:9" ht="19">
      <c r="A138" s="321" t="s">
        <v>209</v>
      </c>
      <c r="B138" s="328">
        <v>0.16</v>
      </c>
      <c r="C138" s="326">
        <v>0.84899999999999998</v>
      </c>
      <c r="D138" s="326">
        <v>1.0660000000000001</v>
      </c>
      <c r="E138" s="330">
        <v>2.016</v>
      </c>
      <c r="F138" s="330">
        <v>2.2330000000000001</v>
      </c>
      <c r="G138" s="377">
        <v>3.6579999999999999</v>
      </c>
      <c r="H138" s="352">
        <f t="shared" si="1"/>
        <v>1116.5</v>
      </c>
      <c r="I138" s="348"/>
    </row>
    <row r="139" spans="1:9" ht="19">
      <c r="A139" s="321" t="s">
        <v>185</v>
      </c>
      <c r="B139" s="326">
        <v>0.16900000000000001</v>
      </c>
      <c r="C139" s="326">
        <v>0.69699999999999995</v>
      </c>
      <c r="D139" s="326">
        <v>1.2370000000000001</v>
      </c>
      <c r="E139" s="330">
        <v>2.028</v>
      </c>
      <c r="F139" s="330">
        <v>2.5680000000000001</v>
      </c>
      <c r="G139" s="377">
        <v>3.3780000000000001</v>
      </c>
      <c r="H139" s="352">
        <f t="shared" si="1"/>
        <v>1284</v>
      </c>
      <c r="I139" s="348"/>
    </row>
    <row r="140" spans="1:9" ht="19">
      <c r="A140" s="321" t="s">
        <v>206</v>
      </c>
      <c r="B140" s="326">
        <v>0.106</v>
      </c>
      <c r="C140" s="326">
        <v>0.72299999999999998</v>
      </c>
      <c r="D140" s="326">
        <v>1.246</v>
      </c>
      <c r="E140" s="330">
        <v>2.1240000000000001</v>
      </c>
      <c r="F140" s="330">
        <v>2.6469999999999998</v>
      </c>
      <c r="G140" s="377">
        <v>3.964</v>
      </c>
      <c r="H140" s="352">
        <f t="shared" si="1"/>
        <v>1323.5</v>
      </c>
      <c r="I140" s="348"/>
    </row>
    <row r="141" spans="1:9" ht="19">
      <c r="A141" s="321" t="s">
        <v>4</v>
      </c>
      <c r="B141" s="326">
        <v>0.22900000000000001</v>
      </c>
      <c r="C141" s="326">
        <v>0.56499999999999995</v>
      </c>
      <c r="D141" s="326">
        <v>1.609</v>
      </c>
      <c r="E141" s="330">
        <v>2.0070000000000001</v>
      </c>
      <c r="F141" s="330">
        <v>3.25</v>
      </c>
      <c r="G141" s="377">
        <v>4.1470000000000002</v>
      </c>
      <c r="H141" s="352">
        <f t="shared" si="1"/>
        <v>1625</v>
      </c>
      <c r="I141" s="348"/>
    </row>
    <row r="142" spans="1:9" ht="19">
      <c r="A142" s="423" t="s">
        <v>314</v>
      </c>
      <c r="B142" s="328">
        <v>9.7000000000000003E-2</v>
      </c>
      <c r="C142" s="326">
        <v>1.0860000000000001</v>
      </c>
      <c r="D142" s="326">
        <v>1.6659999999999999</v>
      </c>
      <c r="E142" s="326">
        <v>3.3170000000000002</v>
      </c>
      <c r="F142" s="330">
        <v>3.8969999999999998</v>
      </c>
      <c r="G142" s="377">
        <v>6.3739999999999997</v>
      </c>
      <c r="H142" s="352">
        <f t="shared" si="1"/>
        <v>1948.5</v>
      </c>
      <c r="I142" s="348"/>
    </row>
    <row r="143" spans="1:9" ht="19">
      <c r="A143" s="423" t="s">
        <v>340</v>
      </c>
      <c r="B143" s="326">
        <v>0.106</v>
      </c>
      <c r="C143" s="326">
        <v>1.232</v>
      </c>
      <c r="D143" s="326">
        <v>1.726</v>
      </c>
      <c r="E143" s="326">
        <v>2.5430000000000001</v>
      </c>
      <c r="F143" s="330">
        <v>3.0369999999999999</v>
      </c>
      <c r="G143" s="377">
        <v>4.2629999999999999</v>
      </c>
      <c r="H143" s="352">
        <f t="shared" si="1"/>
        <v>1518.5</v>
      </c>
      <c r="I143" s="348"/>
    </row>
    <row r="144" spans="1:9" ht="19">
      <c r="A144" s="321" t="s">
        <v>303</v>
      </c>
      <c r="B144" s="326">
        <v>0.151</v>
      </c>
      <c r="C144" s="326">
        <v>1.0629999999999999</v>
      </c>
      <c r="D144" s="330">
        <v>1.83</v>
      </c>
      <c r="E144" s="330">
        <v>3.0019999999999998</v>
      </c>
      <c r="F144" s="330">
        <v>3.77</v>
      </c>
      <c r="G144" s="377">
        <v>5.5279999999999996</v>
      </c>
      <c r="H144" s="352">
        <f t="shared" si="1"/>
        <v>1885</v>
      </c>
      <c r="I144" s="348"/>
    </row>
    <row r="145" spans="1:9" ht="19">
      <c r="A145" s="321" t="s">
        <v>178</v>
      </c>
      <c r="B145" s="326">
        <v>8.8999999999999996E-2</v>
      </c>
      <c r="C145" s="326">
        <v>0.89600000000000002</v>
      </c>
      <c r="D145" s="330">
        <v>1.83</v>
      </c>
      <c r="E145" s="330">
        <v>3.0470000000000002</v>
      </c>
      <c r="F145" s="330">
        <v>3.8540000000000001</v>
      </c>
      <c r="G145" s="377">
        <v>5.67</v>
      </c>
      <c r="H145" s="352">
        <f t="shared" si="1"/>
        <v>1927</v>
      </c>
      <c r="I145" s="348"/>
    </row>
    <row r="146" spans="1:9" ht="19">
      <c r="A146" s="423" t="s">
        <v>312</v>
      </c>
      <c r="B146" s="326">
        <v>0.24299999999999999</v>
      </c>
      <c r="C146" s="326">
        <v>1.206</v>
      </c>
      <c r="D146" s="326">
        <v>2.0880000000000001</v>
      </c>
      <c r="E146" s="326">
        <v>3.7290000000000001</v>
      </c>
      <c r="F146" s="330">
        <v>4.6100000000000003</v>
      </c>
      <c r="G146" s="330">
        <v>7.07</v>
      </c>
      <c r="H146" s="352">
        <f t="shared" si="1"/>
        <v>2305</v>
      </c>
      <c r="I146" s="348"/>
    </row>
    <row r="147" spans="1:9" ht="19">
      <c r="A147" s="321" t="s">
        <v>7</v>
      </c>
      <c r="B147" s="418">
        <v>0.27600000000000002</v>
      </c>
      <c r="C147" s="326">
        <v>1.266</v>
      </c>
      <c r="D147" s="330">
        <v>2.11</v>
      </c>
      <c r="E147" s="330">
        <v>3.3610000000000002</v>
      </c>
      <c r="F147" s="330">
        <v>4.2069999999999999</v>
      </c>
      <c r="G147" s="330">
        <v>6.0819999999999999</v>
      </c>
      <c r="H147" s="352">
        <f t="shared" si="1"/>
        <v>2103.5</v>
      </c>
      <c r="I147" s="348"/>
    </row>
    <row r="148" spans="1:9" ht="19">
      <c r="A148" s="321" t="s">
        <v>32</v>
      </c>
      <c r="B148" s="328">
        <v>0.377</v>
      </c>
      <c r="C148" s="326">
        <v>1.454</v>
      </c>
      <c r="D148" s="330">
        <v>2.3879999999999999</v>
      </c>
      <c r="E148" s="330">
        <v>3.726</v>
      </c>
      <c r="F148" s="330">
        <v>4.66</v>
      </c>
      <c r="G148" s="330">
        <v>6.6669999999999998</v>
      </c>
      <c r="H148" s="352">
        <f t="shared" si="1"/>
        <v>2330</v>
      </c>
      <c r="I148" s="348"/>
    </row>
    <row r="149" spans="1:9" ht="19">
      <c r="A149" s="322" t="s">
        <v>134</v>
      </c>
      <c r="B149" s="328">
        <v>0.1086</v>
      </c>
      <c r="C149" s="326">
        <v>0.317</v>
      </c>
      <c r="D149" s="330" t="s">
        <v>392</v>
      </c>
      <c r="E149" s="330" t="s">
        <v>392</v>
      </c>
      <c r="F149" s="330" t="s">
        <v>392</v>
      </c>
      <c r="G149" s="330" t="s">
        <v>392</v>
      </c>
      <c r="H149" s="352"/>
      <c r="I149" s="348"/>
    </row>
    <row r="150" spans="1:9" ht="19">
      <c r="A150" s="323" t="s">
        <v>250</v>
      </c>
      <c r="B150" s="326">
        <v>0.72299999999999998</v>
      </c>
      <c r="C150" s="330" t="s">
        <v>392</v>
      </c>
      <c r="D150" s="330" t="s">
        <v>392</v>
      </c>
      <c r="E150" s="330" t="s">
        <v>392</v>
      </c>
      <c r="F150" s="330" t="s">
        <v>392</v>
      </c>
      <c r="G150" s="330" t="s">
        <v>392</v>
      </c>
      <c r="H150" s="352"/>
      <c r="I150" s="348"/>
    </row>
    <row r="151" spans="1:9" ht="19">
      <c r="A151" s="319" t="s">
        <v>212</v>
      </c>
      <c r="B151" s="328">
        <v>0.74</v>
      </c>
      <c r="C151" s="331" t="s">
        <v>392</v>
      </c>
      <c r="D151" s="331" t="s">
        <v>392</v>
      </c>
      <c r="E151" s="331" t="s">
        <v>392</v>
      </c>
      <c r="F151" s="331" t="s">
        <v>392</v>
      </c>
      <c r="G151" s="331" t="s">
        <v>392</v>
      </c>
      <c r="H151" s="352"/>
      <c r="I151" s="348"/>
    </row>
    <row r="152" spans="1:9" ht="19">
      <c r="A152" s="324" t="s">
        <v>210</v>
      </c>
      <c r="B152" s="326">
        <v>0.90300000000000002</v>
      </c>
      <c r="C152" s="330" t="s">
        <v>392</v>
      </c>
      <c r="D152" s="330" t="s">
        <v>392</v>
      </c>
      <c r="E152" s="330" t="s">
        <v>392</v>
      </c>
      <c r="F152" s="330" t="s">
        <v>392</v>
      </c>
      <c r="G152" s="330" t="s">
        <v>392</v>
      </c>
      <c r="H152" s="352"/>
      <c r="I152" s="348"/>
    </row>
    <row r="153" spans="1:9" ht="20" thickBot="1">
      <c r="A153" s="325"/>
      <c r="B153" s="333"/>
      <c r="C153" s="333"/>
      <c r="D153" s="333"/>
      <c r="E153" s="333"/>
      <c r="F153" s="333"/>
      <c r="G153" s="334"/>
      <c r="H153" s="348"/>
      <c r="I153" s="348"/>
    </row>
    <row r="154" spans="1:9" ht="20" thickBot="1">
      <c r="B154" s="335"/>
      <c r="C154" s="335"/>
      <c r="D154" s="335"/>
      <c r="E154" s="335"/>
      <c r="F154" s="335"/>
      <c r="G154" s="336"/>
      <c r="H154" s="348"/>
      <c r="I154" s="348"/>
    </row>
    <row r="155" spans="1:9" ht="20" thickBot="1">
      <c r="A155" s="196" t="s">
        <v>38</v>
      </c>
      <c r="B155" s="337">
        <f t="shared" ref="B155:G155" si="2">AVERAGE(B97:B153)</f>
        <v>0.14395714285714289</v>
      </c>
      <c r="C155" s="337">
        <f t="shared" si="2"/>
        <v>0.42258490566037732</v>
      </c>
      <c r="D155" s="337">
        <f t="shared" si="2"/>
        <v>0.66782692307692304</v>
      </c>
      <c r="E155" s="337">
        <f t="shared" si="2"/>
        <v>1.2765769230769228</v>
      </c>
      <c r="F155" s="337">
        <f t="shared" si="2"/>
        <v>1.6605769230769227</v>
      </c>
      <c r="G155" s="337">
        <f t="shared" si="2"/>
        <v>2.5080961538461541</v>
      </c>
      <c r="H155" s="350"/>
      <c r="I155" s="350"/>
    </row>
    <row r="156" spans="1:9" ht="19">
      <c r="A156" s="338" t="s">
        <v>315</v>
      </c>
      <c r="B156" s="458" t="s">
        <v>316</v>
      </c>
      <c r="C156" s="459"/>
      <c r="D156" s="459"/>
      <c r="E156" s="459"/>
      <c r="F156" s="460"/>
      <c r="G156" s="461"/>
      <c r="H156" s="351"/>
      <c r="I156" s="351"/>
    </row>
    <row r="157" spans="1:9" ht="20" thickBot="1">
      <c r="A157" s="339" t="s">
        <v>317</v>
      </c>
      <c r="B157" s="287" t="s">
        <v>318</v>
      </c>
      <c r="C157" s="288"/>
      <c r="D157" s="288"/>
      <c r="E157" s="288"/>
      <c r="F157" s="288"/>
      <c r="G157" s="289"/>
      <c r="H157" s="351"/>
      <c r="I157" s="351"/>
    </row>
    <row r="158" spans="1:9" ht="19">
      <c r="A158" s="353"/>
      <c r="B158" s="354"/>
      <c r="C158" s="351"/>
      <c r="D158" s="351"/>
      <c r="E158" s="351"/>
      <c r="F158" s="351"/>
      <c r="G158" s="351"/>
      <c r="H158" s="351"/>
      <c r="I158" s="351"/>
    </row>
    <row r="159" spans="1:9" ht="19">
      <c r="A159" s="353"/>
      <c r="B159" s="354"/>
      <c r="C159" s="351"/>
      <c r="D159" s="351"/>
      <c r="E159" s="351"/>
      <c r="F159" s="351"/>
      <c r="G159" s="351"/>
      <c r="H159" s="351"/>
      <c r="I159" s="351"/>
    </row>
    <row r="160" spans="1:9" ht="37">
      <c r="A160" s="469" t="s">
        <v>393</v>
      </c>
      <c r="B160" s="470"/>
      <c r="C160" s="470"/>
      <c r="D160" s="470"/>
      <c r="E160" s="470"/>
      <c r="F160" s="470"/>
      <c r="G160" s="470"/>
      <c r="H160"/>
    </row>
    <row r="161" spans="1:8" ht="31">
      <c r="A161" s="448" t="s">
        <v>397</v>
      </c>
      <c r="B161" s="449"/>
      <c r="C161" s="449"/>
      <c r="D161" s="449"/>
      <c r="E161" s="449"/>
      <c r="F161" s="449"/>
      <c r="G161" s="449"/>
      <c r="H161"/>
    </row>
    <row r="162" spans="1:8" ht="19">
      <c r="A162" s="462" t="s">
        <v>398</v>
      </c>
      <c r="B162" s="443"/>
      <c r="C162" s="443"/>
      <c r="D162" s="443"/>
      <c r="E162" s="443"/>
      <c r="F162" s="443"/>
      <c r="G162" s="443"/>
      <c r="H162"/>
    </row>
    <row r="163" spans="1:8" ht="19">
      <c r="A163" s="442" t="s">
        <v>399</v>
      </c>
      <c r="B163" s="443"/>
      <c r="C163" s="443"/>
      <c r="D163" s="443"/>
      <c r="E163" s="443"/>
      <c r="F163" s="443"/>
      <c r="G163" s="443"/>
      <c r="H163"/>
    </row>
    <row r="164" spans="1:8" ht="19">
      <c r="A164" s="442" t="s">
        <v>400</v>
      </c>
      <c r="B164" s="443"/>
      <c r="C164" s="443"/>
      <c r="D164" s="443"/>
      <c r="E164" s="443"/>
      <c r="F164" s="443"/>
      <c r="G164" s="443"/>
      <c r="H164"/>
    </row>
    <row r="165" spans="1:8" ht="19">
      <c r="A165" s="442" t="s">
        <v>401</v>
      </c>
      <c r="B165" s="443"/>
      <c r="C165" s="443"/>
      <c r="D165" s="443"/>
      <c r="E165" s="443"/>
      <c r="F165" s="443"/>
      <c r="G165" s="443"/>
      <c r="H165"/>
    </row>
    <row r="166" spans="1:8" ht="19">
      <c r="A166" s="442" t="s">
        <v>402</v>
      </c>
      <c r="B166" s="443"/>
      <c r="C166" s="443"/>
      <c r="D166" s="443"/>
      <c r="E166" s="443"/>
      <c r="F166" s="443"/>
      <c r="G166" s="443"/>
      <c r="H166"/>
    </row>
    <row r="167" spans="1:8" ht="19">
      <c r="A167" s="442" t="s">
        <v>403</v>
      </c>
      <c r="B167" s="443"/>
      <c r="C167" s="443"/>
      <c r="D167" s="443"/>
      <c r="E167" s="443"/>
      <c r="F167" s="443"/>
      <c r="G167" s="443"/>
      <c r="H167"/>
    </row>
    <row r="168" spans="1:8" ht="19">
      <c r="A168" s="442" t="s">
        <v>404</v>
      </c>
      <c r="B168" s="443"/>
      <c r="C168" s="443"/>
      <c r="D168" s="443"/>
      <c r="E168" s="443"/>
      <c r="F168" s="443"/>
      <c r="G168" s="443"/>
      <c r="H168"/>
    </row>
    <row r="169" spans="1:8" ht="19">
      <c r="A169" s="442" t="s">
        <v>405</v>
      </c>
      <c r="B169" s="443"/>
      <c r="C169" s="443"/>
      <c r="D169" s="443"/>
      <c r="E169" s="443"/>
      <c r="F169" s="443"/>
      <c r="G169" s="443"/>
      <c r="H169"/>
    </row>
    <row r="170" spans="1:8" ht="19">
      <c r="A170" s="442" t="s">
        <v>419</v>
      </c>
      <c r="B170" s="443"/>
      <c r="C170" s="443"/>
      <c r="D170" s="443"/>
      <c r="E170" s="443"/>
      <c r="F170" s="443"/>
      <c r="G170" s="443"/>
      <c r="H170"/>
    </row>
    <row r="171" spans="1:8" ht="16">
      <c r="A171" s="446" t="s">
        <v>406</v>
      </c>
      <c r="B171" s="447"/>
      <c r="C171" s="447"/>
      <c r="D171" s="447"/>
      <c r="E171" s="447"/>
      <c r="F171" s="447"/>
      <c r="G171" s="447"/>
      <c r="H171"/>
    </row>
    <row r="172" spans="1:8" ht="31">
      <c r="A172" s="448" t="s">
        <v>407</v>
      </c>
      <c r="B172" s="449"/>
      <c r="C172" s="449"/>
      <c r="D172" s="449"/>
      <c r="E172" s="449"/>
      <c r="F172" s="449"/>
      <c r="G172" s="449"/>
      <c r="H172"/>
    </row>
    <row r="173" spans="1:8" ht="19">
      <c r="A173" s="442" t="s">
        <v>408</v>
      </c>
      <c r="B173" s="443"/>
      <c r="C173" s="443"/>
      <c r="D173" s="443"/>
      <c r="E173" s="443"/>
      <c r="F173" s="443"/>
      <c r="G173" s="443"/>
      <c r="H173"/>
    </row>
    <row r="174" spans="1:8" ht="19">
      <c r="A174" s="442" t="s">
        <v>422</v>
      </c>
      <c r="B174" s="443"/>
      <c r="C174" s="443"/>
      <c r="D174" s="443"/>
      <c r="E174" s="443"/>
      <c r="F174" s="443"/>
      <c r="G174" s="443"/>
      <c r="H174"/>
    </row>
    <row r="175" spans="1:8" ht="19">
      <c r="A175" s="442" t="s">
        <v>425</v>
      </c>
      <c r="B175" s="443"/>
      <c r="C175" s="443"/>
      <c r="D175" s="443"/>
      <c r="E175" s="443"/>
      <c r="F175" s="443"/>
      <c r="G175" s="443"/>
      <c r="H175"/>
    </row>
    <row r="176" spans="1:8" ht="19">
      <c r="A176" s="442" t="s">
        <v>427</v>
      </c>
      <c r="B176" s="443"/>
      <c r="C176" s="443"/>
      <c r="D176" s="443"/>
      <c r="E176" s="443"/>
      <c r="F176" s="443"/>
      <c r="G176" s="443"/>
      <c r="H176"/>
    </row>
    <row r="177" spans="1:10" ht="19">
      <c r="A177" s="442"/>
      <c r="B177" s="443"/>
      <c r="C177" s="443"/>
      <c r="D177" s="443"/>
      <c r="E177" s="443"/>
      <c r="F177" s="443"/>
      <c r="G177" s="443"/>
      <c r="H177"/>
    </row>
    <row r="178" spans="1:10" ht="26">
      <c r="A178" s="475" t="s">
        <v>394</v>
      </c>
      <c r="B178" s="476"/>
      <c r="C178" s="476"/>
      <c r="D178" s="476"/>
      <c r="E178" s="476"/>
      <c r="F178" s="476"/>
      <c r="G178" s="476"/>
      <c r="H178"/>
    </row>
    <row r="179" spans="1:10" ht="22" thickBot="1">
      <c r="A179" s="205" t="s">
        <v>220</v>
      </c>
      <c r="B179" s="194"/>
      <c r="C179" s="197"/>
      <c r="D179" s="194"/>
      <c r="E179" s="197"/>
      <c r="F179" s="194"/>
      <c r="G179" s="195"/>
      <c r="H179"/>
    </row>
    <row r="180" spans="1:10" ht="81" thickBot="1">
      <c r="A180" s="317" t="s">
        <v>130</v>
      </c>
      <c r="B180" s="355" t="s">
        <v>420</v>
      </c>
      <c r="C180" s="363" t="s">
        <v>421</v>
      </c>
      <c r="D180" s="364" t="s">
        <v>423</v>
      </c>
      <c r="E180" s="355" t="s">
        <v>388</v>
      </c>
      <c r="F180" s="365" t="s">
        <v>389</v>
      </c>
      <c r="G180" s="366" t="s">
        <v>424</v>
      </c>
      <c r="H180" s="414" t="s">
        <v>390</v>
      </c>
      <c r="I180" s="413" t="s">
        <v>391</v>
      </c>
      <c r="J180" s="403" t="s">
        <v>426</v>
      </c>
    </row>
    <row r="181" spans="1:10" ht="19">
      <c r="A181" s="202" t="s">
        <v>270</v>
      </c>
      <c r="B181" s="356">
        <v>0</v>
      </c>
      <c r="C181" s="396">
        <v>0</v>
      </c>
      <c r="D181" s="397">
        <v>0</v>
      </c>
      <c r="E181" s="392">
        <v>0</v>
      </c>
      <c r="F181" s="385">
        <v>0.23100000000000001</v>
      </c>
      <c r="G181" s="386">
        <v>1.155</v>
      </c>
      <c r="H181" s="399">
        <v>5.0999999999999997E-2</v>
      </c>
      <c r="I181" s="409">
        <v>0.32</v>
      </c>
      <c r="J181" s="410">
        <v>1.7849999999999999</v>
      </c>
    </row>
    <row r="182" spans="1:10" ht="19">
      <c r="A182" s="202" t="s">
        <v>214</v>
      </c>
      <c r="B182" s="356">
        <v>3.0000000000000001E-3</v>
      </c>
      <c r="C182" s="367">
        <v>0</v>
      </c>
      <c r="D182" s="368">
        <v>0</v>
      </c>
      <c r="E182" s="327">
        <v>8.9999999999999993E-3</v>
      </c>
      <c r="F182" s="380">
        <v>0.183</v>
      </c>
      <c r="G182" s="381">
        <v>0.91500000000000004</v>
      </c>
      <c r="H182" s="357">
        <v>0.02</v>
      </c>
      <c r="I182" s="411">
        <v>0.28000000000000003</v>
      </c>
      <c r="J182" s="412">
        <v>0.42999999999999994</v>
      </c>
    </row>
    <row r="183" spans="1:10" ht="19">
      <c r="A183" s="202" t="s">
        <v>171</v>
      </c>
      <c r="B183" s="356">
        <v>0</v>
      </c>
      <c r="C183" s="367">
        <v>1.0999999999999999E-2</v>
      </c>
      <c r="D183" s="368">
        <v>5.4999999999999993E-2</v>
      </c>
      <c r="E183" s="327">
        <v>6.0000000000000001E-3</v>
      </c>
      <c r="F183" s="380">
        <v>9.0999999999999998E-2</v>
      </c>
      <c r="G183" s="381">
        <v>0.45499999999999996</v>
      </c>
      <c r="H183" s="357">
        <v>1.0999999999999999E-2</v>
      </c>
      <c r="I183" s="411">
        <v>0.19700000000000001</v>
      </c>
      <c r="J183" s="412">
        <v>3.9000000000000004</v>
      </c>
    </row>
    <row r="184" spans="1:10" ht="19">
      <c r="A184" s="207" t="s">
        <v>334</v>
      </c>
      <c r="B184" s="357">
        <v>8.9999999999999993E-3</v>
      </c>
      <c r="C184" s="367">
        <v>1.0999999999999999E-2</v>
      </c>
      <c r="D184" s="368">
        <v>5.4999999999999993E-2</v>
      </c>
      <c r="E184" s="327">
        <v>8.9999999999999993E-3</v>
      </c>
      <c r="F184" s="380">
        <v>0.36899999999999999</v>
      </c>
      <c r="G184" s="382">
        <v>1.845</v>
      </c>
      <c r="H184" s="357">
        <v>5.7000000000000002E-2</v>
      </c>
      <c r="I184" s="411">
        <v>0.41699999999999998</v>
      </c>
      <c r="J184" s="412">
        <v>0.9850000000000001</v>
      </c>
    </row>
    <row r="185" spans="1:10" ht="19">
      <c r="A185" s="207" t="s">
        <v>213</v>
      </c>
      <c r="B185" s="357">
        <v>0</v>
      </c>
      <c r="C185" s="367">
        <v>1.4E-2</v>
      </c>
      <c r="D185" s="368">
        <v>7.0000000000000007E-2</v>
      </c>
      <c r="E185" s="327">
        <v>8.9999999999999993E-3</v>
      </c>
      <c r="F185" s="380">
        <v>4.5999999999999999E-2</v>
      </c>
      <c r="G185" s="382">
        <v>0.22999999999999998</v>
      </c>
      <c r="H185" s="357">
        <v>0.02</v>
      </c>
      <c r="I185" s="411">
        <v>0.35699999999999998</v>
      </c>
      <c r="J185" s="412">
        <v>0.8</v>
      </c>
    </row>
    <row r="186" spans="1:10" ht="19">
      <c r="A186" s="202" t="s">
        <v>59</v>
      </c>
      <c r="B186" s="356">
        <v>3.0000000000000001E-3</v>
      </c>
      <c r="C186" s="367">
        <v>1.7000000000000001E-2</v>
      </c>
      <c r="D186" s="368">
        <v>8.5000000000000006E-2</v>
      </c>
      <c r="E186" s="327">
        <v>4.5999999999999999E-2</v>
      </c>
      <c r="F186" s="380">
        <v>0.08</v>
      </c>
      <c r="G186" s="381">
        <v>0.4</v>
      </c>
      <c r="H186" s="357">
        <v>0.04</v>
      </c>
      <c r="I186" s="411">
        <v>8.5999999999999993E-2</v>
      </c>
      <c r="J186" s="332">
        <v>1.87</v>
      </c>
    </row>
    <row r="187" spans="1:10" ht="19">
      <c r="A187" s="279" t="s">
        <v>39</v>
      </c>
      <c r="B187" s="356">
        <v>5.3999999999999999E-2</v>
      </c>
      <c r="C187" s="367">
        <v>0.02</v>
      </c>
      <c r="D187" s="368">
        <v>0.1</v>
      </c>
      <c r="E187" s="327">
        <v>2.3E-2</v>
      </c>
      <c r="F187" s="380">
        <v>0.38300000000000001</v>
      </c>
      <c r="G187" s="381">
        <v>1.915</v>
      </c>
      <c r="H187" s="357">
        <v>0.3</v>
      </c>
      <c r="I187" s="330">
        <v>0.39</v>
      </c>
      <c r="J187" s="412">
        <v>1.4000000000000001</v>
      </c>
    </row>
    <row r="188" spans="1:10" ht="19">
      <c r="A188" s="279" t="s">
        <v>188</v>
      </c>
      <c r="B188" s="356">
        <v>2.3E-2</v>
      </c>
      <c r="C188" s="367">
        <v>2.3E-2</v>
      </c>
      <c r="D188" s="368">
        <v>0.11499999999999999</v>
      </c>
      <c r="E188" s="327">
        <v>0</v>
      </c>
      <c r="F188" s="380">
        <v>0.32</v>
      </c>
      <c r="G188" s="381">
        <v>1.6</v>
      </c>
      <c r="H188" s="357">
        <v>0.114</v>
      </c>
      <c r="I188" s="411">
        <v>0.32</v>
      </c>
      <c r="J188" s="412">
        <v>1.6</v>
      </c>
    </row>
    <row r="189" spans="1:10" ht="19">
      <c r="A189" s="202" t="s">
        <v>339</v>
      </c>
      <c r="B189" s="356">
        <v>6.0000000000000001E-3</v>
      </c>
      <c r="C189" s="367">
        <v>2.3E-2</v>
      </c>
      <c r="D189" s="368">
        <v>0.11499999999999999</v>
      </c>
      <c r="E189" s="327">
        <v>3.0000000000000001E-3</v>
      </c>
      <c r="F189" s="380">
        <v>0.317</v>
      </c>
      <c r="G189" s="381">
        <v>1.585</v>
      </c>
      <c r="H189" s="360">
        <v>3.0000000000000001E-3</v>
      </c>
      <c r="I189" s="330">
        <v>0.374</v>
      </c>
      <c r="J189" s="412">
        <v>2.7650000000000001</v>
      </c>
    </row>
    <row r="190" spans="1:10" ht="19">
      <c r="A190" s="208" t="s">
        <v>163</v>
      </c>
      <c r="B190" s="356">
        <v>2.3E-2</v>
      </c>
      <c r="C190" s="367">
        <v>3.4000000000000002E-2</v>
      </c>
      <c r="D190" s="368">
        <v>0.17</v>
      </c>
      <c r="E190" s="327">
        <v>6.0000000000000001E-3</v>
      </c>
      <c r="F190" s="380">
        <v>0.32300000000000001</v>
      </c>
      <c r="G190" s="381">
        <v>1.615</v>
      </c>
      <c r="H190" s="357">
        <v>0.17</v>
      </c>
      <c r="I190" s="411">
        <v>0.36599999999999999</v>
      </c>
      <c r="J190" s="332">
        <v>2.145</v>
      </c>
    </row>
    <row r="191" spans="1:10" ht="19">
      <c r="A191" s="204" t="s">
        <v>207</v>
      </c>
      <c r="B191" s="356">
        <v>2.9000000000000001E-2</v>
      </c>
      <c r="C191" s="367">
        <v>4.5999999999999999E-2</v>
      </c>
      <c r="D191" s="368">
        <v>0.22999999999999998</v>
      </c>
      <c r="E191" s="327">
        <v>0</v>
      </c>
      <c r="F191" s="380">
        <v>0.36899999999999999</v>
      </c>
      <c r="G191" s="381">
        <v>1.845</v>
      </c>
      <c r="H191" s="357">
        <v>0.29399999999999998</v>
      </c>
      <c r="I191" s="411">
        <v>0.66</v>
      </c>
      <c r="J191" s="412">
        <v>1.6</v>
      </c>
    </row>
    <row r="192" spans="1:10" ht="19">
      <c r="A192" s="279" t="s">
        <v>338</v>
      </c>
      <c r="B192" s="356">
        <v>5.0999999999999997E-2</v>
      </c>
      <c r="C192" s="367">
        <v>4.5999999999999999E-2</v>
      </c>
      <c r="D192" s="368">
        <v>0.22999999999999998</v>
      </c>
      <c r="E192" s="327">
        <v>3.0000000000000001E-3</v>
      </c>
      <c r="F192" s="380">
        <v>0.59099999999999997</v>
      </c>
      <c r="G192" s="381">
        <v>2.9550000000000001</v>
      </c>
      <c r="H192" s="360">
        <v>0.43</v>
      </c>
      <c r="I192" s="330">
        <v>0.59799999999999998</v>
      </c>
      <c r="J192" s="332">
        <v>1.87</v>
      </c>
    </row>
    <row r="193" spans="1:10" ht="19">
      <c r="A193" s="281" t="s">
        <v>331</v>
      </c>
      <c r="B193" s="356">
        <v>0</v>
      </c>
      <c r="C193" s="367">
        <v>5.7000000000000002E-2</v>
      </c>
      <c r="D193" s="368">
        <v>0.28500000000000003</v>
      </c>
      <c r="E193" s="327">
        <v>3.0000000000000001E-3</v>
      </c>
      <c r="F193" s="380">
        <v>0.34</v>
      </c>
      <c r="G193" s="381">
        <v>1.7000000000000002</v>
      </c>
      <c r="H193" s="360">
        <v>3.0000000000000001E-3</v>
      </c>
      <c r="I193" s="330">
        <v>0.374</v>
      </c>
      <c r="J193" s="412">
        <v>1.6</v>
      </c>
    </row>
    <row r="194" spans="1:10" ht="19">
      <c r="A194" s="204" t="s">
        <v>183</v>
      </c>
      <c r="B194" s="356">
        <v>0.14599999999999999</v>
      </c>
      <c r="C194" s="367">
        <v>5.7000000000000002E-2</v>
      </c>
      <c r="D194" s="368">
        <v>0.28500000000000003</v>
      </c>
      <c r="E194" s="327">
        <v>5.0999999999999997E-2</v>
      </c>
      <c r="F194" s="380">
        <v>0.32600000000000001</v>
      </c>
      <c r="G194" s="381">
        <v>1.6300000000000001</v>
      </c>
      <c r="H194" s="357">
        <v>0.26600000000000001</v>
      </c>
      <c r="I194" s="411">
        <v>0.36499999999999999</v>
      </c>
      <c r="J194" s="412">
        <v>1.83</v>
      </c>
    </row>
    <row r="195" spans="1:10" ht="19">
      <c r="A195" s="281" t="s">
        <v>482</v>
      </c>
      <c r="B195" s="356">
        <v>4.5999999999999999E-2</v>
      </c>
      <c r="C195" s="367">
        <v>7.0999999999999994E-2</v>
      </c>
      <c r="D195" s="368">
        <v>0.36</v>
      </c>
      <c r="E195" s="327">
        <v>6.0000000000000001E-3</v>
      </c>
      <c r="F195" s="380">
        <v>9.4E-2</v>
      </c>
      <c r="G195" s="381">
        <v>0.47</v>
      </c>
      <c r="H195" s="357">
        <v>0.02</v>
      </c>
      <c r="I195" s="411">
        <v>0.16</v>
      </c>
      <c r="J195" s="412">
        <v>1.825</v>
      </c>
    </row>
    <row r="196" spans="1:10" ht="19">
      <c r="A196" s="203" t="s">
        <v>202</v>
      </c>
      <c r="B196" s="356">
        <v>0.02</v>
      </c>
      <c r="C196" s="367">
        <v>7.6999999999999999E-2</v>
      </c>
      <c r="D196" s="368">
        <v>0.38500000000000001</v>
      </c>
      <c r="E196" s="327">
        <v>0.19700000000000001</v>
      </c>
      <c r="F196" s="380">
        <v>0.73399999999999999</v>
      </c>
      <c r="G196" s="381">
        <v>3.67</v>
      </c>
      <c r="H196" s="360">
        <v>0.19700000000000001</v>
      </c>
      <c r="I196" s="330">
        <v>1.101</v>
      </c>
      <c r="J196" s="332">
        <v>1.87</v>
      </c>
    </row>
    <row r="197" spans="1:10" ht="19">
      <c r="A197" s="207" t="s">
        <v>306</v>
      </c>
      <c r="B197" s="356">
        <v>5.2999999999999999E-2</v>
      </c>
      <c r="C197" s="367">
        <v>9.5000000000000001E-2</v>
      </c>
      <c r="D197" s="368">
        <v>0.47499999999999998</v>
      </c>
      <c r="E197" s="327">
        <v>5.5E-2</v>
      </c>
      <c r="F197" s="380">
        <v>0.14099999999999999</v>
      </c>
      <c r="G197" s="381">
        <v>0.70499999999999996</v>
      </c>
      <c r="H197" s="357">
        <v>5.8000000000000003E-2</v>
      </c>
      <c r="I197" s="330">
        <v>0.374</v>
      </c>
      <c r="J197" s="412">
        <v>2.085</v>
      </c>
    </row>
    <row r="198" spans="1:10" ht="19">
      <c r="A198" s="204" t="s">
        <v>35</v>
      </c>
      <c r="B198" s="356">
        <v>0.14000000000000001</v>
      </c>
      <c r="C198" s="367">
        <v>0.1</v>
      </c>
      <c r="D198" s="368">
        <v>0.5</v>
      </c>
      <c r="E198" s="327">
        <v>0.12</v>
      </c>
      <c r="F198" s="380">
        <v>0.31</v>
      </c>
      <c r="G198" s="381">
        <v>1.55</v>
      </c>
      <c r="H198" s="357">
        <v>0.18</v>
      </c>
      <c r="I198" s="411">
        <v>0.32</v>
      </c>
      <c r="J198" s="412">
        <v>3.3000000000000003</v>
      </c>
    </row>
    <row r="199" spans="1:10" ht="19">
      <c r="A199" s="206" t="s">
        <v>169</v>
      </c>
      <c r="B199" s="356">
        <v>2.3E-2</v>
      </c>
      <c r="C199" s="367">
        <v>0.111</v>
      </c>
      <c r="D199" s="368">
        <v>0.55500000000000005</v>
      </c>
      <c r="E199" s="327">
        <v>0.17</v>
      </c>
      <c r="F199" s="380">
        <v>0.42599999999999999</v>
      </c>
      <c r="G199" s="381">
        <v>2.13</v>
      </c>
      <c r="H199" s="357">
        <v>0.24299999999999999</v>
      </c>
      <c r="I199" s="330">
        <v>0.63900000000000001</v>
      </c>
      <c r="J199" s="332">
        <v>1.9500000000000002</v>
      </c>
    </row>
    <row r="200" spans="1:10" ht="19">
      <c r="A200" s="281" t="s">
        <v>162</v>
      </c>
      <c r="B200" s="358">
        <v>0</v>
      </c>
      <c r="C200" s="369">
        <v>0.12</v>
      </c>
      <c r="D200" s="368">
        <v>0.6</v>
      </c>
      <c r="E200" s="327">
        <v>0</v>
      </c>
      <c r="F200" s="380">
        <v>0.08</v>
      </c>
      <c r="G200" s="381">
        <v>0.4</v>
      </c>
      <c r="H200" s="357">
        <v>0</v>
      </c>
      <c r="I200" s="411">
        <v>0.78</v>
      </c>
      <c r="J200" s="332">
        <v>1.87</v>
      </c>
    </row>
    <row r="201" spans="1:10" ht="19">
      <c r="A201" s="208" t="s">
        <v>487</v>
      </c>
      <c r="B201" s="356">
        <v>0.157</v>
      </c>
      <c r="C201" s="367">
        <v>0.126</v>
      </c>
      <c r="D201" s="368">
        <v>0.63</v>
      </c>
      <c r="E201" s="327">
        <v>4.5999999999999999E-2</v>
      </c>
      <c r="F201" s="380">
        <v>0.99399999999999999</v>
      </c>
      <c r="G201" s="381">
        <v>4.97</v>
      </c>
      <c r="H201" s="360">
        <v>0.83299999999999996</v>
      </c>
      <c r="I201" s="330">
        <v>1.01</v>
      </c>
      <c r="J201" s="332">
        <v>2.1349999999999998</v>
      </c>
    </row>
    <row r="202" spans="1:10" ht="19">
      <c r="A202" s="208" t="s">
        <v>307</v>
      </c>
      <c r="B202" s="356">
        <v>0.123</v>
      </c>
      <c r="C202" s="367">
        <v>0.16</v>
      </c>
      <c r="D202" s="368">
        <v>0.8</v>
      </c>
      <c r="E202" s="327">
        <v>0.16600000000000001</v>
      </c>
      <c r="F202" s="380">
        <v>0.41099999999999998</v>
      </c>
      <c r="G202" s="381">
        <v>2.0549999999999997</v>
      </c>
      <c r="H202" s="357">
        <v>0.23699999999999999</v>
      </c>
      <c r="I202" s="330">
        <v>0.374</v>
      </c>
      <c r="J202" s="332">
        <v>3.1950000000000003</v>
      </c>
    </row>
    <row r="203" spans="1:10" ht="19">
      <c r="A203" s="204" t="s">
        <v>5</v>
      </c>
      <c r="B203" s="359">
        <v>0.191</v>
      </c>
      <c r="C203" s="369">
        <v>0.17399999999999999</v>
      </c>
      <c r="D203" s="368">
        <v>0.86999999999999988</v>
      </c>
      <c r="E203" s="327">
        <v>0.02</v>
      </c>
      <c r="F203" s="380">
        <v>0.45100000000000001</v>
      </c>
      <c r="G203" s="382">
        <v>2.2549999999999999</v>
      </c>
      <c r="H203" s="357">
        <v>0.34300000000000003</v>
      </c>
      <c r="I203" s="330">
        <v>0.45800000000000002</v>
      </c>
      <c r="J203" s="332">
        <v>3.2800000000000002</v>
      </c>
    </row>
    <row r="204" spans="1:10" ht="19">
      <c r="A204" s="206" t="s">
        <v>177</v>
      </c>
      <c r="B204" s="356">
        <v>0.04</v>
      </c>
      <c r="C204" s="367">
        <v>0.183</v>
      </c>
      <c r="D204" s="368">
        <v>0.91500000000000004</v>
      </c>
      <c r="E204" s="327">
        <v>0.17399999999999999</v>
      </c>
      <c r="F204" s="380">
        <v>0.61699999999999999</v>
      </c>
      <c r="G204" s="381">
        <v>3.085</v>
      </c>
      <c r="H204" s="360">
        <v>0.17399999999999999</v>
      </c>
      <c r="I204" s="330">
        <v>0.92300000000000004</v>
      </c>
      <c r="J204" s="332">
        <v>2.29</v>
      </c>
    </row>
    <row r="205" spans="1:10" ht="19">
      <c r="A205" s="204" t="s">
        <v>168</v>
      </c>
      <c r="B205" s="356">
        <v>0.22</v>
      </c>
      <c r="C205" s="367">
        <v>0.183</v>
      </c>
      <c r="D205" s="368">
        <v>0.91500000000000004</v>
      </c>
      <c r="E205" s="327">
        <v>0.189</v>
      </c>
      <c r="F205" s="380">
        <v>0.42</v>
      </c>
      <c r="G205" s="381">
        <v>2.1</v>
      </c>
      <c r="H205" s="360">
        <v>0.25900000000000001</v>
      </c>
      <c r="I205" s="330">
        <v>0.42699999999999999</v>
      </c>
      <c r="J205" s="332">
        <v>3.5549999999999997</v>
      </c>
    </row>
    <row r="206" spans="1:10" ht="19">
      <c r="A206" s="206" t="s">
        <v>135</v>
      </c>
      <c r="B206" s="356">
        <v>0</v>
      </c>
      <c r="C206" s="367">
        <v>0.186</v>
      </c>
      <c r="D206" s="368">
        <v>0.92999999999999994</v>
      </c>
      <c r="E206" s="327">
        <v>0.24299999999999999</v>
      </c>
      <c r="F206" s="380">
        <v>0.27400000000000002</v>
      </c>
      <c r="G206" s="381">
        <v>1.37</v>
      </c>
      <c r="H206" s="357">
        <v>0.217</v>
      </c>
      <c r="I206" s="411">
        <v>0.55300000000000005</v>
      </c>
      <c r="J206" s="332">
        <v>2.48</v>
      </c>
    </row>
    <row r="207" spans="1:10" ht="19">
      <c r="A207" s="419" t="s">
        <v>134</v>
      </c>
      <c r="B207" s="356">
        <v>0.1086</v>
      </c>
      <c r="C207" s="367">
        <v>0.20799999999999999</v>
      </c>
      <c r="D207" s="368">
        <v>1.04</v>
      </c>
      <c r="E207" s="393"/>
      <c r="F207" s="404"/>
      <c r="G207" s="405"/>
      <c r="H207" s="400"/>
      <c r="I207" s="404"/>
      <c r="J207" s="332">
        <v>4.0749999999999993</v>
      </c>
    </row>
    <row r="208" spans="1:10" ht="19">
      <c r="A208" s="208" t="s">
        <v>3</v>
      </c>
      <c r="B208" s="358">
        <v>0.191</v>
      </c>
      <c r="C208" s="369">
        <v>0.22</v>
      </c>
      <c r="D208" s="368">
        <v>1.1000000000000001</v>
      </c>
      <c r="E208" s="327">
        <v>0.18</v>
      </c>
      <c r="F208" s="380">
        <v>0.48899999999999999</v>
      </c>
      <c r="G208" s="381">
        <v>2.4449999999999998</v>
      </c>
      <c r="H208" s="360">
        <v>0.32800000000000001</v>
      </c>
      <c r="I208" s="330">
        <v>0.496</v>
      </c>
      <c r="J208" s="332">
        <v>4.2750000000000004</v>
      </c>
    </row>
    <row r="209" spans="1:10" ht="19">
      <c r="A209" s="212" t="s">
        <v>336</v>
      </c>
      <c r="B209" s="356">
        <v>0.111</v>
      </c>
      <c r="C209" s="367">
        <v>0.254</v>
      </c>
      <c r="D209" s="368">
        <v>1.27</v>
      </c>
      <c r="E209" s="327">
        <v>0.56299999999999994</v>
      </c>
      <c r="F209" s="380">
        <v>1.0169999999999999</v>
      </c>
      <c r="G209" s="381">
        <v>5.0849999999999991</v>
      </c>
      <c r="H209" s="360">
        <v>0.56299999999999994</v>
      </c>
      <c r="I209" s="330">
        <v>1.5254999999999999</v>
      </c>
      <c r="J209" s="332">
        <v>2.9899999999999998</v>
      </c>
    </row>
    <row r="210" spans="1:10" ht="19">
      <c r="A210" s="203" t="s">
        <v>37</v>
      </c>
      <c r="B210" s="356">
        <v>0.126</v>
      </c>
      <c r="C210" s="367">
        <v>0.27400000000000002</v>
      </c>
      <c r="D210" s="368">
        <v>1.37</v>
      </c>
      <c r="E210" s="327">
        <v>0.14299999999999999</v>
      </c>
      <c r="F210" s="380">
        <v>0.27400000000000002</v>
      </c>
      <c r="G210" s="381">
        <v>1.37</v>
      </c>
      <c r="H210" s="357">
        <v>0.72499999999999998</v>
      </c>
      <c r="I210" s="330">
        <v>0.42899999999999999</v>
      </c>
      <c r="J210" s="332">
        <v>3.2350000000000003</v>
      </c>
    </row>
    <row r="211" spans="1:10" ht="19">
      <c r="A211" s="212" t="s">
        <v>176</v>
      </c>
      <c r="B211" s="356">
        <v>5.0999999999999997E-2</v>
      </c>
      <c r="C211" s="367">
        <v>0.28599999999999998</v>
      </c>
      <c r="D211" s="368">
        <v>1.43</v>
      </c>
      <c r="E211" s="327">
        <v>0.151</v>
      </c>
      <c r="F211" s="380">
        <v>0.437</v>
      </c>
      <c r="G211" s="381">
        <v>2.1850000000000001</v>
      </c>
      <c r="H211" s="360">
        <v>0.151</v>
      </c>
      <c r="I211" s="330">
        <v>0.65600000000000003</v>
      </c>
      <c r="J211" s="332">
        <v>4.4850000000000003</v>
      </c>
    </row>
    <row r="212" spans="1:10" ht="19">
      <c r="A212" s="212" t="s">
        <v>0</v>
      </c>
      <c r="B212" s="358">
        <v>8.8999999999999996E-2</v>
      </c>
      <c r="C212" s="369">
        <v>0.28999999999999998</v>
      </c>
      <c r="D212" s="368">
        <v>1.45</v>
      </c>
      <c r="E212" s="327">
        <v>0.2</v>
      </c>
      <c r="F212" s="380">
        <v>0.65</v>
      </c>
      <c r="G212" s="381">
        <v>3.25</v>
      </c>
      <c r="H212" s="360">
        <v>0.2</v>
      </c>
      <c r="I212" s="330">
        <v>0.97499999999999998</v>
      </c>
      <c r="J212" s="332">
        <v>4.6150000000000002</v>
      </c>
    </row>
    <row r="213" spans="1:10" ht="19">
      <c r="A213" s="203" t="s">
        <v>6</v>
      </c>
      <c r="B213" s="358">
        <v>0.223</v>
      </c>
      <c r="C213" s="369">
        <v>0.309</v>
      </c>
      <c r="D213" s="368">
        <v>1.5449999999999999</v>
      </c>
      <c r="E213" s="327">
        <v>0.45100000000000001</v>
      </c>
      <c r="F213" s="330">
        <v>0.56999999999999995</v>
      </c>
      <c r="G213" s="332">
        <v>2.8499999999999996</v>
      </c>
      <c r="H213" s="360">
        <v>0.45100000000000001</v>
      </c>
      <c r="I213" s="330">
        <v>0.85499999999999998</v>
      </c>
      <c r="J213" s="332">
        <v>4.74</v>
      </c>
    </row>
    <row r="214" spans="1:10" ht="19">
      <c r="A214" s="203" t="s">
        <v>198</v>
      </c>
      <c r="B214" s="356">
        <v>0.111</v>
      </c>
      <c r="C214" s="367">
        <v>0.32300000000000001</v>
      </c>
      <c r="D214" s="368">
        <v>1.615</v>
      </c>
      <c r="E214" s="327">
        <v>0.223</v>
      </c>
      <c r="F214" s="380">
        <v>0.47399999999999998</v>
      </c>
      <c r="G214" s="381">
        <v>2.37</v>
      </c>
      <c r="H214" s="360">
        <v>0.223</v>
      </c>
      <c r="I214" s="330">
        <v>0.71099999999999997</v>
      </c>
      <c r="J214" s="332">
        <v>4.83</v>
      </c>
    </row>
    <row r="215" spans="1:10" ht="19">
      <c r="A215" s="204" t="s">
        <v>211</v>
      </c>
      <c r="B215" s="357">
        <v>0.35699999999999998</v>
      </c>
      <c r="C215" s="367">
        <v>0.33600000000000002</v>
      </c>
      <c r="D215" s="368">
        <v>1.6800000000000002</v>
      </c>
      <c r="E215" s="327">
        <v>0.28599999999999998</v>
      </c>
      <c r="F215" s="330">
        <v>0.59699999999999998</v>
      </c>
      <c r="G215" s="332">
        <v>2.9849999999999999</v>
      </c>
      <c r="H215" s="360">
        <v>0.46200000000000002</v>
      </c>
      <c r="I215" s="330">
        <v>0.64700000000000002</v>
      </c>
      <c r="J215" s="332">
        <v>4.875</v>
      </c>
    </row>
    <row r="216" spans="1:10" ht="19">
      <c r="A216" s="203" t="s">
        <v>4</v>
      </c>
      <c r="B216" s="358">
        <v>0.22900000000000001</v>
      </c>
      <c r="C216" s="369">
        <v>0.33700000000000002</v>
      </c>
      <c r="D216" s="368">
        <v>1.6850000000000001</v>
      </c>
      <c r="E216" s="327">
        <v>1.0429999999999999</v>
      </c>
      <c r="F216" s="330">
        <v>0.59799999999999998</v>
      </c>
      <c r="G216" s="332">
        <v>2.9899999999999998</v>
      </c>
      <c r="H216" s="360">
        <v>1.0429999999999999</v>
      </c>
      <c r="I216" s="330">
        <v>0.89700000000000002</v>
      </c>
      <c r="J216" s="332">
        <v>5.2574999999999994</v>
      </c>
    </row>
    <row r="217" spans="1:10" ht="19">
      <c r="A217" s="206" t="s">
        <v>215</v>
      </c>
      <c r="B217" s="356">
        <v>0.14899999999999999</v>
      </c>
      <c r="C217" s="367">
        <v>0.35099999999999998</v>
      </c>
      <c r="D217" s="368">
        <v>1.7549999999999999</v>
      </c>
      <c r="E217" s="327">
        <v>0.26900000000000002</v>
      </c>
      <c r="F217" s="380">
        <v>0.54300000000000004</v>
      </c>
      <c r="G217" s="381">
        <v>2.7150000000000003</v>
      </c>
      <c r="H217" s="360">
        <v>0.443</v>
      </c>
      <c r="I217" s="330">
        <v>0.81499999999999995</v>
      </c>
      <c r="J217" s="332">
        <v>5.5049999999999999</v>
      </c>
    </row>
    <row r="218" spans="1:10" ht="19">
      <c r="A218" s="280" t="s">
        <v>490</v>
      </c>
      <c r="B218" s="356">
        <v>0.10299999999999999</v>
      </c>
      <c r="C218" s="367">
        <v>0.36299999999999999</v>
      </c>
      <c r="D218" s="368">
        <v>1.82</v>
      </c>
      <c r="E218" s="327">
        <v>0.41099999999999998</v>
      </c>
      <c r="F218" s="380">
        <v>0.73099999999999998</v>
      </c>
      <c r="G218" s="381">
        <v>3.66</v>
      </c>
      <c r="H218" s="360">
        <v>0.41</v>
      </c>
      <c r="I218" s="330">
        <v>1.095</v>
      </c>
      <c r="J218" s="332">
        <v>4.0500000000000007</v>
      </c>
    </row>
    <row r="219" spans="1:10" ht="19">
      <c r="A219" s="206" t="s">
        <v>201</v>
      </c>
      <c r="B219" s="356">
        <v>0.17699999999999999</v>
      </c>
      <c r="C219" s="367">
        <v>0.371</v>
      </c>
      <c r="D219" s="368">
        <v>1.855</v>
      </c>
      <c r="E219" s="327">
        <v>0.48299999999999998</v>
      </c>
      <c r="F219" s="330">
        <v>0.63200000000000001</v>
      </c>
      <c r="G219" s="332">
        <v>3.16</v>
      </c>
      <c r="H219" s="360">
        <v>0.48299999999999998</v>
      </c>
      <c r="I219" s="330">
        <v>0.94799999999999995</v>
      </c>
      <c r="J219" s="332">
        <v>6.13</v>
      </c>
    </row>
    <row r="220" spans="1:10" ht="19">
      <c r="A220" s="281" t="s">
        <v>136</v>
      </c>
      <c r="B220" s="356">
        <v>0.22</v>
      </c>
      <c r="C220" s="367">
        <v>0.38300000000000001</v>
      </c>
      <c r="D220" s="368">
        <v>1.915</v>
      </c>
      <c r="E220" s="327">
        <v>0.249</v>
      </c>
      <c r="F220" s="380">
        <v>1.036</v>
      </c>
      <c r="G220" s="381">
        <v>5.18</v>
      </c>
      <c r="H220" s="360">
        <v>0.249</v>
      </c>
      <c r="I220" s="330">
        <v>1.036</v>
      </c>
      <c r="J220" s="332">
        <v>5.4749999999999996</v>
      </c>
    </row>
    <row r="221" spans="1:10" ht="19">
      <c r="A221" s="212" t="s">
        <v>308</v>
      </c>
      <c r="B221" s="356">
        <v>9.0999999999999998E-2</v>
      </c>
      <c r="C221" s="367">
        <v>0.38300000000000001</v>
      </c>
      <c r="D221" s="368">
        <v>1.915</v>
      </c>
      <c r="E221" s="327">
        <v>0.4</v>
      </c>
      <c r="F221" s="330">
        <v>0.64400000000000002</v>
      </c>
      <c r="G221" s="332">
        <v>3.22</v>
      </c>
      <c r="H221" s="360">
        <v>0.4</v>
      </c>
      <c r="I221" s="330">
        <v>0.96599999999999997</v>
      </c>
      <c r="J221" s="332">
        <v>6.585</v>
      </c>
    </row>
    <row r="222" spans="1:10" ht="19">
      <c r="A222" s="212" t="s">
        <v>332</v>
      </c>
      <c r="B222" s="356">
        <v>0.14899999999999999</v>
      </c>
      <c r="C222" s="367">
        <v>0.44</v>
      </c>
      <c r="D222" s="368">
        <v>2.2000000000000002</v>
      </c>
      <c r="E222" s="327">
        <v>0.309</v>
      </c>
      <c r="F222" s="330">
        <v>0.70099999999999996</v>
      </c>
      <c r="G222" s="332">
        <v>3.5049999999999999</v>
      </c>
      <c r="H222" s="360">
        <v>0.309</v>
      </c>
      <c r="I222" s="330">
        <v>1.0514999999999999</v>
      </c>
      <c r="J222" s="332">
        <v>7.125</v>
      </c>
    </row>
    <row r="223" spans="1:10" ht="19">
      <c r="A223" s="212" t="s">
        <v>184</v>
      </c>
      <c r="B223" s="356">
        <v>0.16900000000000001</v>
      </c>
      <c r="C223" s="367">
        <v>0.52900000000000003</v>
      </c>
      <c r="D223" s="368">
        <v>2.645</v>
      </c>
      <c r="E223" s="327">
        <v>0.54</v>
      </c>
      <c r="F223" s="330">
        <v>0.79</v>
      </c>
      <c r="G223" s="332">
        <v>3.95</v>
      </c>
      <c r="H223" s="360">
        <v>0.54</v>
      </c>
      <c r="I223" s="330">
        <v>0.81</v>
      </c>
      <c r="J223" s="332">
        <v>7.6274999999999995</v>
      </c>
    </row>
    <row r="224" spans="1:10" ht="19">
      <c r="A224" s="206" t="s">
        <v>206</v>
      </c>
      <c r="B224" s="356">
        <v>0.106</v>
      </c>
      <c r="C224" s="367">
        <v>0.61699999999999999</v>
      </c>
      <c r="D224" s="368">
        <v>3.085</v>
      </c>
      <c r="E224" s="327">
        <v>0.52300000000000002</v>
      </c>
      <c r="F224" s="330">
        <v>0.878</v>
      </c>
      <c r="G224" s="332">
        <v>4.3899999999999997</v>
      </c>
      <c r="H224" s="360">
        <v>0.52300000000000002</v>
      </c>
      <c r="I224" s="330">
        <v>1.3169999999999999</v>
      </c>
      <c r="J224" s="332">
        <v>5.18</v>
      </c>
    </row>
    <row r="225" spans="1:10" ht="19">
      <c r="A225" s="206" t="s">
        <v>209</v>
      </c>
      <c r="B225" s="356">
        <v>0.16</v>
      </c>
      <c r="C225" s="367">
        <v>0.68899999999999995</v>
      </c>
      <c r="D225" s="368">
        <v>3.4449999999999998</v>
      </c>
      <c r="E225" s="327">
        <v>0.217</v>
      </c>
      <c r="F225" s="330">
        <v>0.95</v>
      </c>
      <c r="G225" s="332">
        <v>4.75</v>
      </c>
      <c r="H225" s="360">
        <v>0.217</v>
      </c>
      <c r="I225" s="330">
        <v>1.425</v>
      </c>
      <c r="J225" s="332">
        <v>7.807500000000001</v>
      </c>
    </row>
    <row r="226" spans="1:10" ht="19">
      <c r="A226" s="206" t="s">
        <v>178</v>
      </c>
      <c r="B226" s="356">
        <v>8.8999999999999996E-2</v>
      </c>
      <c r="C226" s="367">
        <v>0.78</v>
      </c>
      <c r="D226" s="368">
        <v>3.9000000000000004</v>
      </c>
      <c r="E226" s="377">
        <v>0.63700000000000001</v>
      </c>
      <c r="F226" s="330">
        <v>1.0409999999999999</v>
      </c>
      <c r="G226" s="332">
        <v>5.2050000000000001</v>
      </c>
      <c r="H226" s="360">
        <v>0.63700000000000001</v>
      </c>
      <c r="I226" s="330">
        <v>1.5615000000000001</v>
      </c>
      <c r="J226" s="332">
        <v>8.7899999999999991</v>
      </c>
    </row>
    <row r="227" spans="1:10" ht="19">
      <c r="A227" s="206" t="s">
        <v>493</v>
      </c>
      <c r="B227" s="356">
        <v>0.13400000000000001</v>
      </c>
      <c r="C227" s="367"/>
      <c r="D227" s="368"/>
      <c r="E227" s="377"/>
      <c r="F227" s="330"/>
      <c r="G227" s="332"/>
      <c r="H227" s="360"/>
      <c r="I227" s="330"/>
      <c r="J227" s="332"/>
    </row>
    <row r="228" spans="1:10" ht="19">
      <c r="A228" s="212" t="s">
        <v>303</v>
      </c>
      <c r="B228" s="356">
        <v>0.151</v>
      </c>
      <c r="C228" s="367">
        <v>0.91100000000000003</v>
      </c>
      <c r="D228" s="368">
        <v>4.5549999999999997</v>
      </c>
      <c r="E228" s="377">
        <v>0.76800000000000002</v>
      </c>
      <c r="F228" s="330">
        <v>1.1719999999999999</v>
      </c>
      <c r="G228" s="332">
        <v>5.8599999999999994</v>
      </c>
      <c r="H228" s="360">
        <v>0.76800000000000002</v>
      </c>
      <c r="I228" s="330">
        <v>1.758</v>
      </c>
      <c r="J228" s="332">
        <v>9.08</v>
      </c>
    </row>
    <row r="229" spans="1:10" ht="19">
      <c r="A229" s="212" t="s">
        <v>208</v>
      </c>
      <c r="B229" s="356">
        <v>7.9000000000000001E-2</v>
      </c>
      <c r="C229" s="367">
        <v>0.95</v>
      </c>
      <c r="D229" s="368">
        <v>4.75</v>
      </c>
      <c r="E229" s="377">
        <v>0.80700000000000005</v>
      </c>
      <c r="F229" s="330">
        <v>1.2110000000000001</v>
      </c>
      <c r="G229" s="332">
        <v>6.0550000000000006</v>
      </c>
      <c r="H229" s="360">
        <v>0.80700000000000005</v>
      </c>
      <c r="I229" s="330">
        <v>1.8160000000000001</v>
      </c>
      <c r="J229" s="332">
        <v>9.375</v>
      </c>
    </row>
    <row r="230" spans="1:10" ht="19">
      <c r="A230" s="421" t="s">
        <v>312</v>
      </c>
      <c r="B230" s="357">
        <v>0.24299999999999999</v>
      </c>
      <c r="C230" s="367">
        <v>0.96299999999999997</v>
      </c>
      <c r="D230" s="368">
        <v>4.8149999999999995</v>
      </c>
      <c r="E230" s="327">
        <v>0.88200000000000001</v>
      </c>
      <c r="F230" s="380">
        <v>1.64</v>
      </c>
      <c r="G230" s="381">
        <v>8.1999999999999993</v>
      </c>
      <c r="H230" s="360">
        <v>0.88200000000000001</v>
      </c>
      <c r="I230" s="330">
        <v>2.46</v>
      </c>
      <c r="J230" s="332">
        <v>10.035</v>
      </c>
    </row>
    <row r="231" spans="1:10" ht="19">
      <c r="A231" s="422" t="s">
        <v>313</v>
      </c>
      <c r="B231" s="357">
        <v>9.7000000000000003E-2</v>
      </c>
      <c r="C231" s="367">
        <v>0.98899999999999999</v>
      </c>
      <c r="D231" s="368">
        <v>4.9450000000000003</v>
      </c>
      <c r="E231" s="327">
        <v>0.57999999999999996</v>
      </c>
      <c r="F231" s="380">
        <v>1.651</v>
      </c>
      <c r="G231" s="381">
        <v>8.2550000000000008</v>
      </c>
      <c r="H231" s="360">
        <v>0.57999999999999996</v>
      </c>
      <c r="I231" s="330">
        <v>2.4765000000000001</v>
      </c>
      <c r="J231" s="332">
        <v>12.3</v>
      </c>
    </row>
    <row r="232" spans="1:10" ht="20" thickBot="1">
      <c r="A232" s="212" t="s">
        <v>7</v>
      </c>
      <c r="B232" s="359">
        <v>0.27600000000000002</v>
      </c>
      <c r="C232" s="369">
        <v>0.98899999999999999</v>
      </c>
      <c r="D232" s="368">
        <v>4.9450000000000003</v>
      </c>
      <c r="E232" s="377">
        <v>0.84599999999999997</v>
      </c>
      <c r="F232" s="361">
        <v>1.25</v>
      </c>
      <c r="G232" s="362">
        <v>6.25</v>
      </c>
      <c r="H232" s="360">
        <v>0.84599999999999997</v>
      </c>
      <c r="I232" s="330">
        <v>1.875</v>
      </c>
      <c r="J232" s="332">
        <v>12.3825</v>
      </c>
    </row>
    <row r="233" spans="1:10" ht="19">
      <c r="A233" s="212" t="s">
        <v>8</v>
      </c>
      <c r="B233" s="359">
        <v>0.377</v>
      </c>
      <c r="C233" s="369">
        <v>1.077</v>
      </c>
      <c r="D233" s="368">
        <v>5.3849999999999998</v>
      </c>
      <c r="E233" s="377">
        <v>0.93400000000000005</v>
      </c>
      <c r="F233" s="424">
        <v>1.3380000000000001</v>
      </c>
      <c r="G233" s="425">
        <v>6.69</v>
      </c>
      <c r="H233" s="360">
        <v>0.93400000000000005</v>
      </c>
      <c r="I233" s="330">
        <v>2.0070000000000001</v>
      </c>
      <c r="J233" s="405"/>
    </row>
    <row r="234" spans="1:10" ht="19">
      <c r="A234" s="421" t="s">
        <v>354</v>
      </c>
      <c r="B234" s="356">
        <v>0.106</v>
      </c>
      <c r="C234" s="367">
        <v>1.1259999999999999</v>
      </c>
      <c r="D234" s="368">
        <v>5.629999999999999</v>
      </c>
      <c r="E234" s="327">
        <v>0.49399999999999999</v>
      </c>
      <c r="F234" s="380">
        <v>0.81699999999999995</v>
      </c>
      <c r="G234" s="420">
        <v>4.085</v>
      </c>
      <c r="H234" s="360">
        <v>0.49399999999999999</v>
      </c>
      <c r="I234" s="330">
        <v>1.226</v>
      </c>
      <c r="J234" s="332"/>
    </row>
    <row r="235" spans="1:10" ht="19">
      <c r="A235" s="273" t="s">
        <v>250</v>
      </c>
      <c r="B235" s="391">
        <v>0.72299999999999998</v>
      </c>
      <c r="C235" s="330"/>
      <c r="D235" s="332"/>
      <c r="E235" s="377"/>
      <c r="F235" s="330"/>
      <c r="G235" s="387"/>
      <c r="H235" s="360"/>
      <c r="I235" s="330"/>
      <c r="J235" s="332"/>
    </row>
    <row r="236" spans="1:10" ht="19">
      <c r="A236" s="202" t="s">
        <v>212</v>
      </c>
      <c r="B236" s="356">
        <v>0.74</v>
      </c>
      <c r="C236" s="330"/>
      <c r="D236" s="332"/>
      <c r="E236" s="377"/>
      <c r="F236" s="330"/>
      <c r="G236" s="406"/>
      <c r="H236" s="360"/>
      <c r="I236" s="330"/>
      <c r="J236" s="332"/>
    </row>
    <row r="237" spans="1:10" ht="20" thickBot="1">
      <c r="A237" s="216" t="s">
        <v>210</v>
      </c>
      <c r="B237" s="356">
        <v>0.90300000000000002</v>
      </c>
      <c r="C237" s="330"/>
      <c r="D237" s="332"/>
      <c r="E237" s="377"/>
      <c r="F237" s="361"/>
      <c r="G237" s="408"/>
      <c r="H237" s="360"/>
      <c r="I237" s="330"/>
      <c r="J237" s="332">
        <v>5.05</v>
      </c>
    </row>
    <row r="238" spans="1:10" ht="19">
      <c r="A238" s="199"/>
      <c r="B238" s="383"/>
      <c r="C238" s="398"/>
      <c r="D238" s="387"/>
      <c r="E238" s="394"/>
      <c r="F238" s="388"/>
      <c r="G238" s="387"/>
      <c r="H238" s="401"/>
      <c r="I238" s="198"/>
      <c r="J238" s="406"/>
    </row>
    <row r="239" spans="1:10" ht="20" thickBot="1">
      <c r="A239" s="200" t="s">
        <v>153</v>
      </c>
      <c r="B239" s="384">
        <f>AVERAGE(B181:B237)</f>
        <v>0.14383508771929829</v>
      </c>
      <c r="C239" s="389">
        <f>AVERAGE(C181:C237)</f>
        <v>0.31496226415094342</v>
      </c>
      <c r="D239" s="390"/>
      <c r="E239" s="395">
        <f>AVERAGE(E181:E237)</f>
        <v>0.27198076923076919</v>
      </c>
      <c r="F239" s="389">
        <f>AVERAGE(F181:F237)</f>
        <v>0.59715384615384615</v>
      </c>
      <c r="G239" s="390"/>
      <c r="H239" s="402">
        <f>AVERAGE(H181:H237)</f>
        <v>0.3501538461538462</v>
      </c>
      <c r="I239" s="407">
        <f>AVERAGE(I181:I237)</f>
        <v>0.84726923076923077</v>
      </c>
      <c r="J239" s="408"/>
    </row>
    <row r="240" spans="1:10" ht="19">
      <c r="A240" s="195"/>
      <c r="B240" s="194"/>
      <c r="C240" s="197"/>
      <c r="D240" s="194"/>
      <c r="E240" s="197"/>
      <c r="F240" s="194"/>
      <c r="G240" s="195"/>
      <c r="H240"/>
    </row>
    <row r="241" spans="1:9" ht="19">
      <c r="A241" s="285" t="s">
        <v>315</v>
      </c>
      <c r="B241" s="458" t="s">
        <v>316</v>
      </c>
      <c r="C241" s="459"/>
      <c r="D241" s="459"/>
      <c r="E241" s="459"/>
      <c r="F241" s="460"/>
      <c r="G241" s="461"/>
      <c r="H241"/>
    </row>
    <row r="242" spans="1:9" ht="20" thickBot="1">
      <c r="A242" s="286" t="s">
        <v>317</v>
      </c>
      <c r="B242" s="287" t="s">
        <v>318</v>
      </c>
      <c r="C242" s="288"/>
      <c r="D242" s="288"/>
      <c r="E242" s="288"/>
      <c r="F242" s="288"/>
      <c r="G242" s="289"/>
      <c r="H242"/>
    </row>
    <row r="243" spans="1:9" ht="19">
      <c r="A243" s="195"/>
      <c r="B243" s="194"/>
      <c r="C243" s="197"/>
      <c r="D243" s="194"/>
      <c r="E243" s="197"/>
      <c r="F243" s="194"/>
      <c r="G243" s="195"/>
      <c r="H243" s="191"/>
      <c r="I243" s="191"/>
    </row>
    <row r="244" spans="1:9" ht="19">
      <c r="A244" s="195"/>
      <c r="B244" s="194"/>
      <c r="C244" s="197"/>
      <c r="D244" s="194"/>
      <c r="E244" s="197"/>
      <c r="F244" s="194"/>
      <c r="G244" s="195"/>
      <c r="H244" s="191"/>
      <c r="I244" s="191"/>
    </row>
    <row r="245" spans="1:9" ht="19">
      <c r="A245" s="246" t="s">
        <v>341</v>
      </c>
      <c r="B245" s="194"/>
      <c r="C245" s="197"/>
      <c r="D245" s="194"/>
      <c r="E245" s="197"/>
      <c r="F245" s="194"/>
      <c r="G245" s="195"/>
      <c r="H245" s="191"/>
      <c r="I245" s="191"/>
    </row>
    <row r="246" spans="1:9" ht="19">
      <c r="A246" s="195" t="s">
        <v>347</v>
      </c>
      <c r="B246" s="194"/>
      <c r="C246" s="197"/>
      <c r="D246" s="194"/>
      <c r="E246" s="197"/>
      <c r="F246" s="194"/>
      <c r="G246" s="195"/>
      <c r="H246" s="191"/>
      <c r="I246" s="191"/>
    </row>
    <row r="247" spans="1:9" ht="19">
      <c r="A247" s="245" t="s">
        <v>342</v>
      </c>
      <c r="B247" s="194"/>
      <c r="C247" s="197"/>
      <c r="D247" s="194"/>
      <c r="E247" s="197"/>
      <c r="F247" s="194"/>
      <c r="G247" s="195"/>
      <c r="H247" s="191"/>
      <c r="I247" s="191"/>
    </row>
    <row r="248" spans="1:9" ht="19">
      <c r="A248" s="245" t="s">
        <v>216</v>
      </c>
      <c r="B248" s="194"/>
      <c r="C248" s="197"/>
      <c r="D248" s="194"/>
      <c r="E248" s="197"/>
      <c r="F248" s="194"/>
      <c r="G248" s="195"/>
      <c r="H248" s="191"/>
      <c r="I248" s="191"/>
    </row>
    <row r="249" spans="1:9" ht="19">
      <c r="A249" s="195"/>
      <c r="B249" s="194"/>
      <c r="C249" s="197"/>
      <c r="D249" s="194"/>
      <c r="E249" s="197"/>
      <c r="F249" s="194"/>
      <c r="G249" s="195"/>
      <c r="H249" s="191"/>
      <c r="I249" s="191"/>
    </row>
    <row r="250" spans="1:9" ht="19">
      <c r="A250" s="196" t="s">
        <v>217</v>
      </c>
      <c r="B250" s="194"/>
      <c r="C250" s="197"/>
      <c r="D250" s="194"/>
      <c r="E250" s="197"/>
      <c r="F250" s="194"/>
      <c r="G250" s="195"/>
      <c r="H250" s="191"/>
      <c r="I250" s="191"/>
    </row>
    <row r="251" spans="1:9" ht="19">
      <c r="A251" s="195" t="s">
        <v>348</v>
      </c>
      <c r="B251" s="194"/>
      <c r="C251" s="197"/>
      <c r="D251" s="194"/>
      <c r="E251" s="197"/>
      <c r="F251" s="194"/>
      <c r="G251" s="195"/>
      <c r="H251" s="191"/>
      <c r="I251" s="191"/>
    </row>
    <row r="252" spans="1:9" ht="19">
      <c r="A252" s="195" t="s">
        <v>349</v>
      </c>
      <c r="B252" s="194"/>
      <c r="C252" s="197"/>
      <c r="D252" s="194"/>
      <c r="E252" s="197"/>
      <c r="F252" s="194"/>
      <c r="G252" s="195"/>
      <c r="H252" s="191"/>
      <c r="I252" s="191"/>
    </row>
    <row r="253" spans="1:9" ht="19">
      <c r="A253" s="196" t="s">
        <v>350</v>
      </c>
      <c r="B253" s="194"/>
      <c r="C253" s="197"/>
      <c r="D253" s="194"/>
      <c r="E253" s="197"/>
      <c r="F253" s="194"/>
      <c r="G253" s="195"/>
      <c r="H253" s="191"/>
      <c r="I253" s="191"/>
    </row>
    <row r="254" spans="1:9" ht="19">
      <c r="A254" s="195"/>
      <c r="B254" s="194"/>
      <c r="C254" s="197"/>
      <c r="D254" s="194"/>
      <c r="E254" s="197"/>
      <c r="F254" s="194"/>
      <c r="G254" s="195"/>
      <c r="H254" s="191"/>
      <c r="I254" s="191"/>
    </row>
    <row r="255" spans="1:9" ht="19">
      <c r="A255" s="196" t="s">
        <v>218</v>
      </c>
      <c r="B255" s="194"/>
      <c r="C255" s="197"/>
      <c r="D255" s="194"/>
      <c r="E255" s="197"/>
      <c r="F255" s="194"/>
      <c r="G255" s="195"/>
      <c r="H255" s="191"/>
      <c r="I255" s="191"/>
    </row>
    <row r="256" spans="1:9" ht="19">
      <c r="A256" s="195" t="s">
        <v>352</v>
      </c>
      <c r="B256" s="194"/>
      <c r="C256" s="197"/>
      <c r="D256" s="194"/>
      <c r="E256" s="197"/>
      <c r="F256" s="194"/>
      <c r="G256" s="195"/>
      <c r="H256" s="191"/>
      <c r="I256" s="191"/>
    </row>
    <row r="257" spans="1:9" ht="19">
      <c r="A257" s="195" t="s">
        <v>351</v>
      </c>
      <c r="B257" s="194"/>
      <c r="C257" s="197"/>
      <c r="D257" s="194"/>
      <c r="E257" s="197"/>
      <c r="F257" s="194"/>
      <c r="G257" s="195"/>
      <c r="H257" s="191"/>
      <c r="I257" s="191"/>
    </row>
    <row r="258" spans="1:9" ht="19">
      <c r="A258" s="196" t="s">
        <v>353</v>
      </c>
      <c r="B258" s="194"/>
      <c r="C258" s="197"/>
      <c r="D258" s="194"/>
      <c r="E258" s="197"/>
      <c r="F258" s="194"/>
      <c r="G258" s="195"/>
      <c r="H258" s="191"/>
      <c r="I258" s="191"/>
    </row>
    <row r="259" spans="1:9" ht="19">
      <c r="A259" s="195"/>
      <c r="B259" s="194"/>
      <c r="C259" s="197"/>
      <c r="D259" s="194"/>
      <c r="E259" s="197"/>
      <c r="F259" s="194"/>
      <c r="G259" s="195"/>
      <c r="H259" s="191"/>
      <c r="I259" s="191"/>
    </row>
    <row r="260" spans="1:9" ht="19">
      <c r="A260" s="195"/>
      <c r="B260" s="194"/>
      <c r="C260" s="197"/>
      <c r="D260" s="194"/>
      <c r="E260" s="197"/>
      <c r="F260" s="194"/>
      <c r="G260" s="195"/>
      <c r="H260" s="191"/>
      <c r="I260" s="191"/>
    </row>
    <row r="261" spans="1:9" ht="19">
      <c r="A261" s="196" t="s">
        <v>222</v>
      </c>
      <c r="B261" s="194"/>
      <c r="C261" s="197"/>
      <c r="D261" s="194"/>
      <c r="E261" s="197"/>
      <c r="F261" s="194"/>
      <c r="G261" s="195"/>
      <c r="H261" s="191"/>
      <c r="I261" s="191"/>
    </row>
    <row r="262" spans="1:9" ht="19">
      <c r="A262" s="195" t="s">
        <v>355</v>
      </c>
      <c r="B262" s="194"/>
      <c r="C262" s="197"/>
      <c r="D262" s="194"/>
      <c r="E262" s="197"/>
      <c r="F262" s="194"/>
      <c r="G262" s="195"/>
      <c r="H262" s="191"/>
      <c r="I262" s="191"/>
    </row>
    <row r="263" spans="1:9" ht="19">
      <c r="A263" s="195" t="s">
        <v>356</v>
      </c>
      <c r="B263" s="194"/>
      <c r="C263" s="197"/>
      <c r="D263" s="194"/>
      <c r="E263" s="197"/>
      <c r="F263" s="194"/>
      <c r="G263" s="195"/>
      <c r="H263" s="191"/>
      <c r="I263" s="191"/>
    </row>
    <row r="264" spans="1:9" ht="19">
      <c r="A264" s="196" t="s">
        <v>357</v>
      </c>
      <c r="B264" s="194"/>
      <c r="C264" s="197"/>
      <c r="D264" s="194"/>
      <c r="E264" s="197"/>
      <c r="F264" s="194"/>
      <c r="G264" s="195"/>
      <c r="H264" s="191"/>
      <c r="I264" s="191"/>
    </row>
    <row r="265" spans="1:9" ht="19">
      <c r="A265" s="195"/>
      <c r="B265" s="194"/>
      <c r="C265" s="197"/>
      <c r="D265" s="194"/>
      <c r="E265" s="197"/>
      <c r="F265" s="194"/>
      <c r="G265" s="195"/>
      <c r="H265" s="191"/>
      <c r="I265" s="191"/>
    </row>
    <row r="266" spans="1:9" ht="19">
      <c r="A266" s="217" t="s">
        <v>219</v>
      </c>
      <c r="B266" s="194"/>
      <c r="C266" s="197"/>
      <c r="D266" s="194"/>
      <c r="E266" s="197"/>
      <c r="F266" s="194"/>
      <c r="G266" s="195"/>
      <c r="H266" s="191"/>
      <c r="I266" s="191"/>
    </row>
    <row r="267" spans="1:9" ht="19">
      <c r="A267" s="248" t="s">
        <v>227</v>
      </c>
      <c r="B267" s="194"/>
      <c r="C267" s="197"/>
      <c r="D267" s="194"/>
      <c r="E267" s="197"/>
      <c r="F267" s="194"/>
      <c r="G267" s="195"/>
      <c r="H267" s="191"/>
      <c r="I267" s="191"/>
    </row>
    <row r="268" spans="1:9" ht="19">
      <c r="A268" s="195"/>
      <c r="B268" s="194"/>
      <c r="C268" s="197"/>
      <c r="D268" s="194"/>
      <c r="E268" s="197"/>
      <c r="F268" s="194"/>
      <c r="G268" s="195"/>
      <c r="H268" s="191"/>
      <c r="I268" s="191"/>
    </row>
    <row r="269" spans="1:9" ht="19">
      <c r="A269" s="247" t="s">
        <v>358</v>
      </c>
      <c r="B269" s="194"/>
      <c r="C269" s="197"/>
      <c r="D269" s="194"/>
      <c r="E269" s="197"/>
      <c r="F269" s="194"/>
      <c r="G269" s="195"/>
      <c r="H269" s="191"/>
      <c r="I269" s="191"/>
    </row>
    <row r="270" spans="1:9" ht="19">
      <c r="A270" s="195"/>
      <c r="B270" s="194"/>
      <c r="C270" s="197"/>
      <c r="D270" s="194"/>
      <c r="E270" s="197"/>
      <c r="F270" s="194"/>
      <c r="G270" s="195"/>
      <c r="H270" s="191"/>
      <c r="I270" s="191"/>
    </row>
    <row r="271" spans="1:9" ht="19">
      <c r="A271" s="195" t="s">
        <v>359</v>
      </c>
      <c r="B271" s="194"/>
      <c r="C271" s="197"/>
      <c r="D271" s="194"/>
      <c r="E271" s="197"/>
      <c r="F271" s="194"/>
      <c r="G271" s="195"/>
      <c r="H271" s="191"/>
      <c r="I271" s="191"/>
    </row>
    <row r="272" spans="1:9" ht="19">
      <c r="A272" s="195" t="s">
        <v>360</v>
      </c>
      <c r="B272" s="194"/>
      <c r="C272" s="197"/>
      <c r="D272" s="194"/>
      <c r="E272" s="197"/>
      <c r="F272" s="194"/>
      <c r="G272" s="195"/>
      <c r="H272" s="191"/>
      <c r="I272" s="191"/>
    </row>
    <row r="273" spans="1:9" ht="19">
      <c r="A273" s="195" t="s">
        <v>361</v>
      </c>
      <c r="B273" s="194"/>
      <c r="C273" s="197"/>
      <c r="D273" s="194"/>
      <c r="E273" s="197"/>
      <c r="F273" s="194"/>
      <c r="G273" s="195"/>
      <c r="H273" s="191"/>
      <c r="I273" s="191"/>
    </row>
    <row r="274" spans="1:9" ht="19">
      <c r="A274" s="195"/>
      <c r="B274" s="194"/>
      <c r="C274" s="197"/>
      <c r="D274" s="194"/>
      <c r="E274" s="197"/>
      <c r="F274" s="194"/>
      <c r="G274" s="195"/>
      <c r="H274" s="191"/>
      <c r="I274" s="191"/>
    </row>
    <row r="275" spans="1:9" ht="19">
      <c r="A275" s="196" t="s">
        <v>217</v>
      </c>
      <c r="B275" s="194"/>
      <c r="C275" s="197"/>
      <c r="D275" s="194"/>
      <c r="E275" s="197"/>
      <c r="F275" s="194"/>
      <c r="G275" s="195"/>
      <c r="H275" s="191"/>
      <c r="I275" s="191"/>
    </row>
    <row r="276" spans="1:9" ht="19">
      <c r="A276" s="195" t="s">
        <v>362</v>
      </c>
      <c r="B276" s="194"/>
      <c r="C276" s="197"/>
      <c r="D276" s="194"/>
      <c r="E276" s="197"/>
      <c r="F276" s="194"/>
      <c r="G276" s="195"/>
      <c r="H276" s="191"/>
      <c r="I276" s="191"/>
    </row>
    <row r="277" spans="1:9" ht="19">
      <c r="A277" s="195" t="s">
        <v>363</v>
      </c>
      <c r="B277" s="194"/>
      <c r="C277" s="197"/>
      <c r="D277" s="194"/>
      <c r="E277" s="197"/>
      <c r="F277" s="194"/>
      <c r="G277" s="195"/>
      <c r="H277" s="191"/>
      <c r="I277" s="191"/>
    </row>
    <row r="278" spans="1:9" ht="19">
      <c r="A278" s="196" t="s">
        <v>225</v>
      </c>
      <c r="B278" s="194"/>
      <c r="C278" s="197"/>
      <c r="D278" s="194"/>
      <c r="E278" s="197"/>
      <c r="F278" s="194"/>
      <c r="G278" s="195"/>
      <c r="H278" s="191"/>
      <c r="I278" s="191"/>
    </row>
    <row r="279" spans="1:9" ht="19">
      <c r="A279" s="195"/>
      <c r="B279" s="194"/>
      <c r="C279" s="197"/>
      <c r="D279" s="194"/>
      <c r="E279" s="197"/>
      <c r="F279" s="194"/>
      <c r="G279" s="195"/>
      <c r="H279" s="191"/>
      <c r="I279" s="191"/>
    </row>
    <row r="280" spans="1:9" ht="19">
      <c r="A280" s="196" t="s">
        <v>218</v>
      </c>
      <c r="B280" s="194"/>
      <c r="C280" s="197"/>
      <c r="D280" s="194"/>
      <c r="E280" s="197"/>
      <c r="F280" s="194"/>
      <c r="G280" s="195"/>
      <c r="H280" s="191"/>
      <c r="I280" s="191"/>
    </row>
    <row r="281" spans="1:9" ht="19">
      <c r="A281" s="195" t="s">
        <v>364</v>
      </c>
      <c r="B281" s="194"/>
      <c r="C281" s="197"/>
      <c r="D281" s="194"/>
      <c r="E281" s="197"/>
      <c r="F281" s="194"/>
      <c r="G281" s="195"/>
      <c r="H281" s="191"/>
      <c r="I281" s="191"/>
    </row>
    <row r="282" spans="1:9" ht="19">
      <c r="A282" s="195" t="s">
        <v>365</v>
      </c>
      <c r="B282" s="194"/>
      <c r="C282" s="197"/>
      <c r="D282" s="194"/>
      <c r="E282" s="197"/>
      <c r="F282" s="194"/>
      <c r="G282" s="195"/>
      <c r="H282" s="191"/>
      <c r="I282" s="191"/>
    </row>
    <row r="283" spans="1:9" ht="19">
      <c r="A283" s="196" t="s">
        <v>366</v>
      </c>
      <c r="B283" s="194"/>
      <c r="C283" s="197"/>
      <c r="D283" s="194"/>
      <c r="E283" s="197"/>
      <c r="F283" s="194"/>
      <c r="G283" s="195"/>
      <c r="H283" s="191"/>
      <c r="I283" s="191"/>
    </row>
    <row r="284" spans="1:9" ht="19">
      <c r="A284" s="195"/>
      <c r="B284" s="194"/>
      <c r="C284" s="197"/>
      <c r="D284" s="194"/>
      <c r="E284" s="197"/>
      <c r="F284" s="194"/>
      <c r="G284" s="195"/>
      <c r="H284" s="191"/>
      <c r="I284" s="191"/>
    </row>
    <row r="285" spans="1:9" ht="19">
      <c r="A285" s="195"/>
      <c r="B285" s="194"/>
      <c r="C285" s="197"/>
      <c r="D285" s="194"/>
      <c r="E285" s="197"/>
      <c r="F285" s="194"/>
      <c r="G285" s="195"/>
      <c r="H285" s="191"/>
      <c r="I285" s="191"/>
    </row>
    <row r="286" spans="1:9" ht="19">
      <c r="A286" s="196" t="s">
        <v>222</v>
      </c>
      <c r="B286" s="194"/>
      <c r="C286" s="197"/>
      <c r="D286" s="194"/>
      <c r="E286" s="197"/>
      <c r="F286" s="194"/>
      <c r="G286" s="195"/>
      <c r="H286" s="191"/>
      <c r="I286" s="191"/>
    </row>
    <row r="287" spans="1:9" ht="19">
      <c r="A287" s="195" t="s">
        <v>367</v>
      </c>
      <c r="B287" s="194"/>
      <c r="C287" s="197"/>
      <c r="D287" s="194"/>
      <c r="E287" s="197"/>
      <c r="F287" s="194"/>
      <c r="G287" s="195"/>
      <c r="H287" s="191"/>
      <c r="I287" s="191"/>
    </row>
    <row r="288" spans="1:9" ht="19">
      <c r="A288" s="195" t="s">
        <v>368</v>
      </c>
      <c r="B288" s="194"/>
      <c r="C288" s="197"/>
      <c r="D288" s="194"/>
      <c r="E288" s="197"/>
      <c r="F288" s="194"/>
      <c r="G288" s="195"/>
      <c r="H288" s="191"/>
      <c r="I288" s="191"/>
    </row>
    <row r="289" spans="1:9" ht="19">
      <c r="A289" s="196" t="s">
        <v>369</v>
      </c>
      <c r="B289" s="194"/>
      <c r="C289" s="197"/>
      <c r="D289" s="194"/>
      <c r="E289" s="197"/>
      <c r="F289" s="194"/>
      <c r="G289" s="195"/>
      <c r="H289" s="191"/>
      <c r="I289" s="191"/>
    </row>
    <row r="290" spans="1:9" ht="19">
      <c r="A290" s="195"/>
      <c r="B290" s="194"/>
      <c r="C290" s="197"/>
      <c r="D290" s="194"/>
      <c r="E290" s="197"/>
      <c r="F290" s="194"/>
      <c r="G290" s="195"/>
      <c r="H290" s="191"/>
      <c r="I290" s="191"/>
    </row>
    <row r="291" spans="1:9" ht="19">
      <c r="A291" s="196" t="s">
        <v>226</v>
      </c>
      <c r="B291" s="194"/>
      <c r="C291" s="197"/>
      <c r="D291" s="194"/>
      <c r="E291" s="197"/>
      <c r="F291" s="194"/>
      <c r="G291" s="195"/>
      <c r="H291" s="191"/>
      <c r="I291" s="191"/>
    </row>
    <row r="292" spans="1:9" ht="19">
      <c r="A292" s="195" t="s">
        <v>367</v>
      </c>
      <c r="B292" s="194"/>
      <c r="C292" s="197"/>
      <c r="D292" s="194"/>
      <c r="E292" s="197"/>
      <c r="F292" s="194"/>
      <c r="G292" s="195"/>
      <c r="H292" s="191"/>
      <c r="I292" s="191"/>
    </row>
    <row r="293" spans="1:9" ht="19">
      <c r="A293" s="195" t="s">
        <v>370</v>
      </c>
      <c r="B293" s="194"/>
      <c r="C293" s="197"/>
      <c r="D293" s="194"/>
      <c r="E293" s="197"/>
      <c r="F293" s="194"/>
      <c r="G293" s="195"/>
      <c r="H293" s="191"/>
      <c r="I293" s="191"/>
    </row>
    <row r="294" spans="1:9" ht="19">
      <c r="A294" s="196" t="s">
        <v>371</v>
      </c>
      <c r="B294" s="194"/>
      <c r="C294" s="197"/>
      <c r="D294" s="194"/>
      <c r="E294" s="197"/>
      <c r="F294" s="194"/>
      <c r="G294" s="195"/>
      <c r="H294" s="191"/>
      <c r="I294" s="191"/>
    </row>
    <row r="295" spans="1:9" ht="19">
      <c r="A295" s="195"/>
      <c r="B295" s="194"/>
      <c r="C295" s="197"/>
      <c r="D295" s="194"/>
      <c r="E295" s="197"/>
      <c r="F295" s="194"/>
      <c r="G295" s="195"/>
      <c r="H295" s="191"/>
      <c r="I295" s="191"/>
    </row>
    <row r="296" spans="1:9" ht="19">
      <c r="A296" s="195"/>
      <c r="B296" s="194"/>
      <c r="C296" s="197"/>
      <c r="D296" s="194"/>
      <c r="E296" s="197"/>
      <c r="F296" s="194"/>
      <c r="G296" s="195"/>
      <c r="H296" s="191"/>
      <c r="I296" s="191"/>
    </row>
    <row r="297" spans="1:9" ht="19">
      <c r="A297" s="247" t="s">
        <v>372</v>
      </c>
      <c r="B297" s="194"/>
      <c r="C297" s="197"/>
      <c r="D297" s="194"/>
      <c r="E297" s="197"/>
      <c r="F297" s="194"/>
      <c r="G297" s="195"/>
      <c r="H297" s="191"/>
      <c r="I297" s="191"/>
    </row>
    <row r="298" spans="1:9" ht="19">
      <c r="A298" s="195" t="s">
        <v>373</v>
      </c>
      <c r="B298" s="194"/>
      <c r="C298" s="197"/>
      <c r="D298" s="194"/>
      <c r="E298" s="197"/>
      <c r="F298" s="194"/>
      <c r="G298" s="195"/>
      <c r="H298" s="191"/>
      <c r="I298" s="191"/>
    </row>
    <row r="299" spans="1:9" ht="19">
      <c r="A299" s="195" t="s">
        <v>374</v>
      </c>
      <c r="B299" s="194"/>
      <c r="C299" s="197"/>
      <c r="D299" s="194"/>
      <c r="E299" s="197"/>
      <c r="F299" s="194"/>
      <c r="G299" s="195"/>
      <c r="H299" s="191"/>
      <c r="I299" s="191"/>
    </row>
    <row r="300" spans="1:9" ht="19">
      <c r="A300" s="195"/>
      <c r="B300" s="194"/>
      <c r="C300" s="197"/>
      <c r="D300" s="194"/>
      <c r="E300" s="197"/>
      <c r="F300" s="194"/>
      <c r="G300" s="195"/>
      <c r="H300" s="191"/>
      <c r="I300" s="191"/>
    </row>
  </sheetData>
  <autoFilter ref="A96:G152" xr:uid="{29B17EED-EC9A-43B7-84C5-BE020C6EC522}">
    <sortState xmlns:xlrd2="http://schemas.microsoft.com/office/spreadsheetml/2017/richdata2" ref="A97:G152">
      <sortCondition ref="D96:D152"/>
    </sortState>
  </autoFilter>
  <mergeCells count="94">
    <mergeCell ref="A27:G27"/>
    <mergeCell ref="A9:G9"/>
    <mergeCell ref="A24:G24"/>
    <mergeCell ref="A23:G23"/>
    <mergeCell ref="A8:E8"/>
    <mergeCell ref="A11:G11"/>
    <mergeCell ref="A12:G12"/>
    <mergeCell ref="A13:G13"/>
    <mergeCell ref="A26:G26"/>
    <mergeCell ref="A14:G14"/>
    <mergeCell ref="A15:G15"/>
    <mergeCell ref="A16:G16"/>
    <mergeCell ref="A17:G17"/>
    <mergeCell ref="A19:G19"/>
    <mergeCell ref="A20:G20"/>
    <mergeCell ref="A21:G21"/>
    <mergeCell ref="A43:G43"/>
    <mergeCell ref="A29:G29"/>
    <mergeCell ref="A30:G30"/>
    <mergeCell ref="A31:G31"/>
    <mergeCell ref="A33:G33"/>
    <mergeCell ref="A34:G34"/>
    <mergeCell ref="A35:G35"/>
    <mergeCell ref="A37:G37"/>
    <mergeCell ref="A38:G38"/>
    <mergeCell ref="A39:G39"/>
    <mergeCell ref="A40:G40"/>
    <mergeCell ref="A42:G42"/>
    <mergeCell ref="A95:G95"/>
    <mergeCell ref="B156:G156"/>
    <mergeCell ref="H96:I96"/>
    <mergeCell ref="B241:G241"/>
    <mergeCell ref="A178:G178"/>
    <mergeCell ref="A170:G170"/>
    <mergeCell ref="A163:G163"/>
    <mergeCell ref="A168:G168"/>
    <mergeCell ref="A162:G162"/>
    <mergeCell ref="A164:G164"/>
    <mergeCell ref="A165:G165"/>
    <mergeCell ref="A173:G173"/>
    <mergeCell ref="A176:G176"/>
    <mergeCell ref="A167:G167"/>
    <mergeCell ref="A166:G166"/>
    <mergeCell ref="A44:G44"/>
    <mergeCell ref="A45:G45"/>
    <mergeCell ref="A78:G78"/>
    <mergeCell ref="A161:G161"/>
    <mergeCell ref="A80:G80"/>
    <mergeCell ref="A81:G81"/>
    <mergeCell ref="A82:G82"/>
    <mergeCell ref="A83:G83"/>
    <mergeCell ref="A84:G84"/>
    <mergeCell ref="A85:G85"/>
    <mergeCell ref="A86:G86"/>
    <mergeCell ref="A87:G87"/>
    <mergeCell ref="A160:G160"/>
    <mergeCell ref="A57:G57"/>
    <mergeCell ref="A67:G67"/>
    <mergeCell ref="A169:G169"/>
    <mergeCell ref="A171:G171"/>
    <mergeCell ref="A172:G172"/>
    <mergeCell ref="A177:G177"/>
    <mergeCell ref="H95:I95"/>
    <mergeCell ref="A174:G174"/>
    <mergeCell ref="A175:G175"/>
    <mergeCell ref="A22:G22"/>
    <mergeCell ref="A88:G88"/>
    <mergeCell ref="A89:G89"/>
    <mergeCell ref="A91:G91"/>
    <mergeCell ref="A90:G90"/>
    <mergeCell ref="A59:G59"/>
    <mergeCell ref="A47:G47"/>
    <mergeCell ref="A48:G48"/>
    <mergeCell ref="A49:G49"/>
    <mergeCell ref="A50:G50"/>
    <mergeCell ref="A51:G51"/>
    <mergeCell ref="A52:G52"/>
    <mergeCell ref="A53:G53"/>
    <mergeCell ref="A54:G54"/>
    <mergeCell ref="A56:G56"/>
    <mergeCell ref="A58:G58"/>
    <mergeCell ref="A68:G68"/>
    <mergeCell ref="A69:G69"/>
    <mergeCell ref="A60:G60"/>
    <mergeCell ref="A62:G62"/>
    <mergeCell ref="A63:G63"/>
    <mergeCell ref="A64:G64"/>
    <mergeCell ref="A65:G65"/>
    <mergeCell ref="A76:G76"/>
    <mergeCell ref="A71:G71"/>
    <mergeCell ref="A72:G72"/>
    <mergeCell ref="A74:G74"/>
    <mergeCell ref="A73:G73"/>
    <mergeCell ref="A75:G75"/>
  </mergeCells>
  <pageMargins left="0.25" right="0.25" top="0.75" bottom="0.75" header="0.3" footer="0.3"/>
  <pageSetup paperSize="256" scale="21" fitToHeight="3" orientation="portrait" horizontalDpi="0" verticalDpi="0"/>
  <rowBreaks count="3" manualBreakCount="3">
    <brk id="92" max="9" man="1"/>
    <brk id="159" max="9" man="1"/>
    <brk id="244" max="9" man="1"/>
  </rowBreaks>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2CCE4-C073-427C-A736-6B5B956A3639}">
  <sheetPr codeName="Sheet1">
    <tabColor theme="4"/>
  </sheetPr>
  <dimension ref="A1:A13"/>
  <sheetViews>
    <sheetView topLeftCell="A4" workbookViewId="0">
      <selection activeCell="A9" sqref="A9"/>
    </sheetView>
  </sheetViews>
  <sheetFormatPr baseColWidth="10" defaultColWidth="8.83203125" defaultRowHeight="15"/>
  <cols>
    <col min="1" max="1" width="109" customWidth="1"/>
  </cols>
  <sheetData>
    <row r="1" spans="1:1" ht="37.5" customHeight="1" thickBot="1">
      <c r="A1" s="30" t="s">
        <v>60</v>
      </c>
    </row>
    <row r="2" spans="1:1" ht="36" customHeight="1" thickBot="1">
      <c r="A2" s="17" t="s">
        <v>61</v>
      </c>
    </row>
    <row r="3" spans="1:1" ht="99" customHeight="1" thickBot="1">
      <c r="A3" s="18" t="s">
        <v>62</v>
      </c>
    </row>
    <row r="4" spans="1:1" ht="52" thickBot="1">
      <c r="A4" s="19" t="s">
        <v>139</v>
      </c>
    </row>
    <row r="5" spans="1:1" ht="103" thickBot="1">
      <c r="A5" s="20" t="s">
        <v>140</v>
      </c>
    </row>
    <row r="6" spans="1:1" ht="52" thickBot="1">
      <c r="A6" s="21" t="s">
        <v>141</v>
      </c>
    </row>
    <row r="7" spans="1:1" ht="103" thickBot="1">
      <c r="A7" s="29" t="s">
        <v>63</v>
      </c>
    </row>
    <row r="8" spans="1:1" ht="86" thickBot="1">
      <c r="A8" s="22" t="s">
        <v>64</v>
      </c>
    </row>
    <row r="9" spans="1:1" ht="120" thickBot="1">
      <c r="A9" s="23" t="s">
        <v>65</v>
      </c>
    </row>
    <row r="10" spans="1:1" ht="256" thickBot="1">
      <c r="A10" s="24" t="s">
        <v>66</v>
      </c>
    </row>
    <row r="11" spans="1:1" ht="154" thickBot="1">
      <c r="A11" s="27" t="s">
        <v>75</v>
      </c>
    </row>
    <row r="12" spans="1:1" ht="69" thickBot="1">
      <c r="A12" s="25" t="s">
        <v>67</v>
      </c>
    </row>
    <row r="13" spans="1:1" ht="120" thickBot="1">
      <c r="A13" s="28" t="s">
        <v>76</v>
      </c>
    </row>
  </sheetData>
  <pageMargins left="0.7" right="0.7" top="0.75" bottom="0.75" header="0.3" footer="0.3"/>
  <pageSetup paperSize="256"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E8EB3-732D-4F65-8A87-4AE26A5D9ECB}">
  <sheetPr>
    <tabColor rgb="FFFFC000"/>
  </sheetPr>
  <dimension ref="A1:AK206"/>
  <sheetViews>
    <sheetView workbookViewId="0">
      <selection activeCell="AJ17" sqref="AJ17"/>
    </sheetView>
  </sheetViews>
  <sheetFormatPr baseColWidth="10" defaultColWidth="8.83203125" defaultRowHeight="15"/>
  <cols>
    <col min="24" max="24" width="9.1640625" customWidth="1"/>
    <col min="27" max="27" width="9.1640625" customWidth="1"/>
    <col min="36" max="36" width="20.1640625" customWidth="1"/>
    <col min="37" max="37" width="23.83203125" customWidth="1"/>
  </cols>
  <sheetData>
    <row r="1" spans="1:37" s="261" customFormat="1"/>
    <row r="2" spans="1:37" s="261" customFormat="1"/>
    <row r="3" spans="1:37" s="261" customFormat="1"/>
    <row r="4" spans="1:37" s="261" customFormat="1"/>
    <row r="5" spans="1:37" s="261" customFormat="1"/>
    <row r="6" spans="1:37" s="261" customFormat="1"/>
    <row r="7" spans="1:37" s="261" customFormat="1" ht="35">
      <c r="C7" s="305"/>
      <c r="D7" s="305"/>
      <c r="E7" s="305"/>
      <c r="F7" s="305"/>
      <c r="G7" s="305"/>
      <c r="H7" s="305"/>
      <c r="I7" s="305"/>
      <c r="J7" s="305"/>
      <c r="K7" s="305"/>
      <c r="L7" s="305"/>
      <c r="M7" s="305"/>
      <c r="N7" s="305"/>
      <c r="O7" s="305"/>
      <c r="P7" s="305"/>
      <c r="Q7" s="305"/>
      <c r="R7" s="305"/>
      <c r="S7" s="305"/>
    </row>
    <row r="8" spans="1:37" s="261" customFormat="1">
      <c r="C8" s="602" t="s">
        <v>294</v>
      </c>
      <c r="D8" s="603"/>
      <c r="E8" s="603"/>
      <c r="F8" s="603"/>
      <c r="G8" s="603"/>
      <c r="H8" s="603"/>
      <c r="I8" s="603"/>
      <c r="J8" s="603"/>
      <c r="K8" s="603"/>
      <c r="L8" s="603"/>
      <c r="M8" s="603"/>
      <c r="N8" s="603"/>
      <c r="O8" s="603"/>
      <c r="P8" s="603"/>
      <c r="Q8" s="603"/>
      <c r="R8" s="603"/>
      <c r="S8" s="603"/>
    </row>
    <row r="9" spans="1:37">
      <c r="A9" s="127"/>
      <c r="B9" s="261"/>
      <c r="C9" s="603"/>
      <c r="D9" s="603"/>
      <c r="E9" s="603"/>
      <c r="F9" s="603"/>
      <c r="G9" s="603"/>
      <c r="H9" s="603"/>
      <c r="I9" s="603"/>
      <c r="J9" s="603"/>
      <c r="K9" s="603"/>
      <c r="L9" s="603"/>
      <c r="M9" s="603"/>
      <c r="N9" s="603"/>
      <c r="O9" s="603"/>
      <c r="P9" s="603"/>
      <c r="Q9" s="603"/>
      <c r="R9" s="603"/>
      <c r="S9" s="603"/>
      <c r="T9" s="261"/>
      <c r="U9" s="261"/>
      <c r="V9" s="261"/>
      <c r="W9" s="261"/>
      <c r="X9" s="261"/>
      <c r="Y9" s="261"/>
      <c r="Z9" s="261"/>
      <c r="AA9" s="261"/>
      <c r="AB9" s="261"/>
      <c r="AC9" s="261"/>
      <c r="AD9" s="261"/>
      <c r="AE9" s="261"/>
      <c r="AF9" s="261"/>
      <c r="AG9" s="261"/>
      <c r="AJ9" s="261"/>
      <c r="AK9" s="261"/>
    </row>
    <row r="10" spans="1:37">
      <c r="A10" s="127"/>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J10" s="261"/>
      <c r="AK10" s="261"/>
    </row>
    <row r="11" spans="1:37">
      <c r="A11" s="127"/>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J11" s="261"/>
      <c r="AK11" s="261"/>
    </row>
    <row r="12" spans="1:37" ht="20" thickBot="1">
      <c r="A12" s="127"/>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J12" s="493" t="s">
        <v>274</v>
      </c>
      <c r="AK12" s="494"/>
    </row>
    <row r="13" spans="1:37" ht="16" thickBot="1">
      <c r="A13" s="127"/>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J13" s="306" t="s">
        <v>130</v>
      </c>
      <c r="AK13" s="307" t="s">
        <v>33</v>
      </c>
    </row>
    <row r="14" spans="1:37">
      <c r="A14" s="127"/>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J14" s="308" t="s">
        <v>272</v>
      </c>
      <c r="AK14" s="134">
        <v>2E-3</v>
      </c>
    </row>
    <row r="15" spans="1:37">
      <c r="A15" s="127"/>
      <c r="B15" s="261"/>
      <c r="C15" s="261"/>
      <c r="D15" s="261"/>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J15" s="309" t="s">
        <v>273</v>
      </c>
      <c r="AK15" s="135">
        <v>0.113</v>
      </c>
    </row>
    <row r="16" spans="1:37">
      <c r="A16" s="127"/>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J16" s="309" t="s">
        <v>281</v>
      </c>
      <c r="AK16" s="135">
        <v>0.16300000000000001</v>
      </c>
    </row>
    <row r="17" spans="1:37" ht="16" thickBot="1">
      <c r="A17" s="127"/>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J17" s="310"/>
      <c r="AK17" s="136"/>
    </row>
    <row r="18" spans="1:37">
      <c r="A18" s="127"/>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row>
    <row r="19" spans="1:37">
      <c r="A19" s="127"/>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row>
    <row r="20" spans="1:37" ht="20" thickBot="1">
      <c r="A20" s="127"/>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J20" s="493" t="s">
        <v>275</v>
      </c>
      <c r="AK20" s="494"/>
    </row>
    <row r="21" spans="1:37" ht="16" thickBot="1">
      <c r="A21" s="127"/>
      <c r="B21" s="261"/>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J21" s="306" t="s">
        <v>130</v>
      </c>
      <c r="AK21" s="307" t="s">
        <v>33</v>
      </c>
    </row>
    <row r="22" spans="1:37">
      <c r="A22" s="127"/>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J22" s="308" t="s">
        <v>272</v>
      </c>
      <c r="AK22" s="134">
        <v>7.0000000000000001E-3</v>
      </c>
    </row>
    <row r="23" spans="1:37">
      <c r="A23" s="127"/>
      <c r="B23" s="261"/>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J23" s="309" t="s">
        <v>273</v>
      </c>
      <c r="AK23" s="135">
        <v>9.5000000000000001E-2</v>
      </c>
    </row>
    <row r="24" spans="1:37">
      <c r="A24" s="127"/>
      <c r="B24" s="261"/>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J24" s="309" t="s">
        <v>281</v>
      </c>
      <c r="AK24" s="135">
        <v>0.46</v>
      </c>
    </row>
    <row r="25" spans="1:37" ht="16" thickBot="1">
      <c r="A25" s="127"/>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J25" s="311" t="s">
        <v>33</v>
      </c>
      <c r="AK25" s="136"/>
    </row>
    <row r="26" spans="1:37" ht="16" thickBot="1">
      <c r="A26" s="127"/>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J26" s="310"/>
      <c r="AK26" s="139"/>
    </row>
    <row r="27" spans="1:37">
      <c r="A27" s="127"/>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row>
    <row r="28" spans="1:37">
      <c r="A28" s="127"/>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row>
    <row r="29" spans="1:37" ht="20" thickBot="1">
      <c r="A29" s="127"/>
      <c r="B29" s="261"/>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J29" s="493" t="s">
        <v>276</v>
      </c>
      <c r="AK29" s="494"/>
    </row>
    <row r="30" spans="1:37" ht="16" thickBot="1">
      <c r="A30" s="127"/>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J30" s="306" t="s">
        <v>130</v>
      </c>
      <c r="AK30" s="307" t="s">
        <v>33</v>
      </c>
    </row>
    <row r="31" spans="1:37">
      <c r="A31" s="127"/>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J31" s="308" t="s">
        <v>272</v>
      </c>
      <c r="AK31" s="134">
        <v>1.4999999999999999E-2</v>
      </c>
    </row>
    <row r="32" spans="1:37">
      <c r="A32" s="127"/>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J32" s="309" t="s">
        <v>273</v>
      </c>
      <c r="AK32" s="135">
        <v>6.8000000000000005E-2</v>
      </c>
    </row>
    <row r="33" spans="1:37">
      <c r="A33" s="127"/>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J33" s="309" t="s">
        <v>281</v>
      </c>
      <c r="AK33" s="135">
        <v>0.46500000000000002</v>
      </c>
    </row>
    <row r="34" spans="1:37" ht="16" thickBot="1">
      <c r="A34" s="127"/>
      <c r="B34" s="26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J34" s="310"/>
      <c r="AK34" s="136"/>
    </row>
    <row r="35" spans="1:37">
      <c r="A35" s="127"/>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row>
    <row r="36" spans="1:37">
      <c r="A36" s="127"/>
      <c r="B36" s="261"/>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row>
    <row r="37" spans="1:37" ht="20" thickBot="1">
      <c r="A37" s="127"/>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J37" s="493" t="s">
        <v>277</v>
      </c>
      <c r="AK37" s="494"/>
    </row>
    <row r="38" spans="1:37" ht="16" thickBot="1">
      <c r="A38" s="127"/>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J38" s="306" t="s">
        <v>130</v>
      </c>
      <c r="AK38" s="307" t="s">
        <v>33</v>
      </c>
    </row>
    <row r="39" spans="1:37">
      <c r="A39" s="127"/>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J39" s="308" t="s">
        <v>272</v>
      </c>
      <c r="AK39" s="134">
        <v>0.14599999999999999</v>
      </c>
    </row>
    <row r="40" spans="1:37">
      <c r="A40" s="127"/>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J40" s="309" t="s">
        <v>273</v>
      </c>
      <c r="AK40" s="135">
        <v>0.377</v>
      </c>
    </row>
    <row r="41" spans="1:37">
      <c r="A41" s="127"/>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J41" s="309" t="s">
        <v>281</v>
      </c>
      <c r="AK41" s="135">
        <v>0.63</v>
      </c>
    </row>
    <row r="42" spans="1:37" ht="16" thickBot="1">
      <c r="A42" s="127"/>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J42" s="310"/>
      <c r="AK42" s="136"/>
    </row>
    <row r="43" spans="1:37">
      <c r="A43" s="127"/>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row>
    <row r="44" spans="1:37">
      <c r="A44" s="127"/>
      <c r="B44" s="261"/>
      <c r="C44" s="261"/>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row>
    <row r="45" spans="1:37" ht="20" thickBot="1">
      <c r="A45" s="127"/>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J45" s="493" t="s">
        <v>278</v>
      </c>
      <c r="AK45" s="494"/>
    </row>
    <row r="46" spans="1:37" ht="16" thickBot="1">
      <c r="A46" s="127"/>
      <c r="B46" s="261"/>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J46" s="306" t="s">
        <v>130</v>
      </c>
      <c r="AK46" s="307" t="s">
        <v>33</v>
      </c>
    </row>
    <row r="47" spans="1:37">
      <c r="A47" s="127"/>
      <c r="B47" s="261"/>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J47" s="308" t="s">
        <v>272</v>
      </c>
      <c r="AK47" s="134">
        <v>3.1E-2</v>
      </c>
    </row>
    <row r="48" spans="1:37">
      <c r="A48" s="127"/>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J48" s="309" t="s">
        <v>273</v>
      </c>
      <c r="AK48" s="135">
        <v>0.29899999999999999</v>
      </c>
    </row>
    <row r="49" spans="1:37">
      <c r="A49" s="127"/>
      <c r="B49" s="261"/>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J49" s="309" t="s">
        <v>281</v>
      </c>
      <c r="AK49" s="135">
        <v>0.57499999999999996</v>
      </c>
    </row>
    <row r="50" spans="1:37" ht="16" thickBot="1">
      <c r="A50" s="127"/>
      <c r="B50" s="261"/>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J50" s="310"/>
      <c r="AK50" s="136"/>
    </row>
    <row r="51" spans="1:37">
      <c r="A51" s="127"/>
      <c r="B51" s="261"/>
      <c r="C51" s="261"/>
      <c r="D51" s="261"/>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row>
    <row r="52" spans="1:37">
      <c r="A52" s="127"/>
      <c r="B52" s="261"/>
      <c r="C52" s="261"/>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row>
    <row r="53" spans="1:37" ht="20" thickBot="1">
      <c r="A53" s="127"/>
      <c r="B53" s="261"/>
      <c r="C53" s="261"/>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J53" s="493" t="s">
        <v>279</v>
      </c>
      <c r="AK53" s="494"/>
    </row>
    <row r="54" spans="1:37" ht="16" thickBot="1">
      <c r="A54" s="127"/>
      <c r="B54" s="261"/>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J54" s="306" t="s">
        <v>130</v>
      </c>
      <c r="AK54" s="307" t="s">
        <v>33</v>
      </c>
    </row>
    <row r="55" spans="1:37">
      <c r="A55" s="127"/>
      <c r="B55" s="261"/>
      <c r="C55" s="261"/>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J55" s="308" t="s">
        <v>272</v>
      </c>
      <c r="AK55" s="134">
        <v>0.221</v>
      </c>
    </row>
    <row r="56" spans="1:37">
      <c r="A56" s="127"/>
      <c r="B56" s="261"/>
      <c r="C56" s="261"/>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J56" s="309" t="s">
        <v>273</v>
      </c>
      <c r="AK56" s="135">
        <v>0.45400000000000001</v>
      </c>
    </row>
    <row r="57" spans="1:37">
      <c r="A57" s="127"/>
      <c r="B57" s="261"/>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J57" s="309" t="s">
        <v>281</v>
      </c>
      <c r="AK57" s="135">
        <v>1.0009999999999999</v>
      </c>
    </row>
    <row r="58" spans="1:37" ht="16" thickBot="1">
      <c r="A58" s="127"/>
      <c r="B58" s="261"/>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J58" s="310"/>
      <c r="AK58" s="136"/>
    </row>
    <row r="59" spans="1:37">
      <c r="A59" s="127"/>
      <c r="B59" s="261"/>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row>
    <row r="60" spans="1:37">
      <c r="A60" s="127"/>
      <c r="B60" s="261"/>
      <c r="C60" s="261"/>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row>
    <row r="61" spans="1:37" ht="20" thickBot="1">
      <c r="A61" s="127"/>
      <c r="B61" s="261"/>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J61" s="493" t="s">
        <v>280</v>
      </c>
      <c r="AK61" s="494"/>
    </row>
    <row r="62" spans="1:37" ht="16" thickBot="1">
      <c r="A62" s="127"/>
      <c r="B62" s="261"/>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J62" s="306" t="s">
        <v>130</v>
      </c>
      <c r="AK62" s="307" t="s">
        <v>33</v>
      </c>
    </row>
    <row r="63" spans="1:37">
      <c r="A63" s="127"/>
      <c r="B63" s="261"/>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J63" s="308" t="s">
        <v>272</v>
      </c>
      <c r="AK63" s="134">
        <v>0.17899999999999999</v>
      </c>
    </row>
    <row r="64" spans="1:37">
      <c r="A64" s="127"/>
      <c r="B64" s="261"/>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J64" s="309" t="s">
        <v>273</v>
      </c>
      <c r="AK64" s="135">
        <v>0.90200000000000002</v>
      </c>
    </row>
    <row r="65" spans="1:37">
      <c r="A65" s="127"/>
      <c r="B65" s="261"/>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J65" s="309" t="s">
        <v>281</v>
      </c>
      <c r="AK65" s="135">
        <v>2.2610000000000001</v>
      </c>
    </row>
    <row r="66" spans="1:37" ht="16" thickBot="1">
      <c r="A66" s="127"/>
      <c r="B66" s="261"/>
      <c r="C66" s="261"/>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J66" s="310"/>
      <c r="AK66" s="136"/>
    </row>
    <row r="67" spans="1:37">
      <c r="A67" s="127"/>
      <c r="B67" s="261"/>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row>
    <row r="68" spans="1:37">
      <c r="A68" s="127"/>
      <c r="B68" s="261"/>
      <c r="C68" s="261"/>
      <c r="D68" s="261"/>
      <c r="E68" s="261"/>
      <c r="F68" s="261"/>
      <c r="G68" s="261"/>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c r="AJ68" s="261"/>
      <c r="AK68" s="261"/>
    </row>
    <row r="69" spans="1:37">
      <c r="A69" s="127"/>
      <c r="B69" s="261"/>
      <c r="C69" s="261"/>
      <c r="D69" s="261"/>
      <c r="E69" s="261"/>
      <c r="F69" s="261"/>
      <c r="G69" s="261"/>
      <c r="H69" s="261"/>
      <c r="I69" s="261"/>
      <c r="J69" s="261"/>
      <c r="K69" s="261"/>
      <c r="L69" s="261"/>
      <c r="M69" s="261"/>
      <c r="N69" s="261"/>
      <c r="O69" s="261"/>
      <c r="P69" s="261"/>
      <c r="Q69" s="261"/>
      <c r="R69" s="261"/>
      <c r="S69" s="261"/>
      <c r="T69" s="261"/>
      <c r="U69" s="261"/>
      <c r="V69" s="261"/>
      <c r="W69" s="261"/>
      <c r="X69" s="261"/>
      <c r="Y69" s="261"/>
      <c r="Z69" s="261"/>
      <c r="AA69" s="261"/>
      <c r="AB69" s="261"/>
      <c r="AC69" s="261"/>
      <c r="AD69" s="261"/>
      <c r="AE69" s="261"/>
      <c r="AF69" s="261"/>
      <c r="AG69" s="261"/>
      <c r="AJ69" s="261"/>
      <c r="AK69" s="261"/>
    </row>
    <row r="70" spans="1:37">
      <c r="A70" s="127"/>
      <c r="B70" s="261"/>
      <c r="C70" s="261"/>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J70" s="261"/>
      <c r="AK70" s="261"/>
    </row>
    <row r="71" spans="1:37">
      <c r="A71" s="127"/>
      <c r="B71" s="261"/>
      <c r="C71" s="261"/>
      <c r="D71" s="261"/>
      <c r="E71" s="261"/>
      <c r="F71" s="261"/>
      <c r="G71" s="261"/>
      <c r="H71" s="261"/>
      <c r="I71" s="261"/>
      <c r="J71" s="261"/>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J71" s="261"/>
      <c r="AK71" s="261"/>
    </row>
    <row r="72" spans="1:37">
      <c r="A72" s="127"/>
      <c r="B72" s="261"/>
      <c r="C72" s="261"/>
      <c r="D72" s="261"/>
      <c r="E72" s="261"/>
      <c r="F72" s="261"/>
      <c r="G72" s="261"/>
      <c r="H72" s="261"/>
      <c r="I72" s="261"/>
      <c r="J72" s="261"/>
      <c r="K72" s="261"/>
      <c r="L72" s="261"/>
      <c r="M72" s="261"/>
      <c r="N72" s="261"/>
      <c r="O72" s="261"/>
      <c r="P72" s="261"/>
      <c r="Q72" s="261"/>
      <c r="R72" s="261"/>
      <c r="S72" s="261"/>
      <c r="T72" s="261"/>
      <c r="U72" s="261"/>
      <c r="V72" s="261"/>
      <c r="W72" s="261"/>
      <c r="X72" s="261"/>
      <c r="Y72" s="261"/>
      <c r="Z72" s="261"/>
      <c r="AA72" s="261"/>
      <c r="AB72" s="261"/>
      <c r="AC72" s="261"/>
      <c r="AD72" s="261"/>
      <c r="AE72" s="261"/>
      <c r="AF72" s="261"/>
      <c r="AG72" s="261"/>
      <c r="AJ72" s="261"/>
      <c r="AK72" s="261"/>
    </row>
    <row r="73" spans="1:37">
      <c r="A73" s="127"/>
      <c r="B73" s="261"/>
      <c r="C73" s="261"/>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J73" s="261"/>
      <c r="AK73" s="261"/>
    </row>
    <row r="74" spans="1:37">
      <c r="A74" s="127"/>
      <c r="B74" s="261"/>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c r="AG74" s="261"/>
      <c r="AJ74" s="261"/>
      <c r="AK74" s="261"/>
    </row>
    <row r="75" spans="1:37">
      <c r="A75" s="127"/>
      <c r="B75" s="261"/>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J75" s="261"/>
      <c r="AK75" s="261"/>
    </row>
    <row r="76" spans="1:37">
      <c r="A76" s="127"/>
      <c r="B76" s="261"/>
      <c r="C76" s="261"/>
      <c r="D76" s="261"/>
      <c r="E76" s="261"/>
      <c r="F76" s="261"/>
      <c r="G76" s="261"/>
      <c r="H76" s="261"/>
      <c r="I76" s="261"/>
      <c r="J76" s="261"/>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J76" s="261"/>
      <c r="AK76" s="261"/>
    </row>
    <row r="77" spans="1:37">
      <c r="A77" s="127"/>
      <c r="B77" s="261"/>
      <c r="C77" s="261"/>
      <c r="D77" s="261"/>
      <c r="E77" s="261"/>
      <c r="F77" s="261"/>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J77" s="261"/>
      <c r="AK77" s="261"/>
    </row>
    <row r="78" spans="1:37">
      <c r="A78" s="127"/>
      <c r="B78" s="261"/>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J78" s="261"/>
      <c r="AK78" s="261"/>
    </row>
    <row r="79" spans="1:37">
      <c r="A79" s="127"/>
      <c r="B79" s="261"/>
      <c r="C79" s="261"/>
      <c r="D79" s="261"/>
      <c r="E79" s="261"/>
      <c r="F79" s="261"/>
      <c r="G79" s="261"/>
      <c r="H79" s="261"/>
      <c r="I79" s="261"/>
      <c r="J79" s="261"/>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J79" s="261"/>
      <c r="AK79" s="261"/>
    </row>
    <row r="80" spans="1:37">
      <c r="A80" s="127"/>
      <c r="B80" s="261"/>
      <c r="C80" s="261"/>
      <c r="D80" s="261"/>
      <c r="E80" s="261"/>
      <c r="F80" s="261"/>
      <c r="G80" s="261"/>
      <c r="H80" s="261"/>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J80" s="261"/>
      <c r="AK80" s="261"/>
    </row>
    <row r="81" spans="1:37">
      <c r="A81" s="127"/>
      <c r="B81" s="261"/>
      <c r="C81" s="261"/>
      <c r="D81" s="261"/>
      <c r="E81" s="261"/>
      <c r="F81" s="261"/>
      <c r="G81" s="261"/>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J81" s="261"/>
      <c r="AK81" s="261"/>
    </row>
    <row r="82" spans="1:37">
      <c r="A82" s="127"/>
      <c r="B82" s="261"/>
      <c r="C82" s="261"/>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J82" s="261"/>
      <c r="AK82" s="261"/>
    </row>
    <row r="83" spans="1:37">
      <c r="A83" s="127"/>
      <c r="B83" s="261"/>
      <c r="C83" s="261"/>
      <c r="D83" s="261"/>
      <c r="E83" s="261"/>
      <c r="F83" s="261"/>
      <c r="G83" s="261"/>
      <c r="H83" s="261"/>
      <c r="I83" s="261"/>
      <c r="J83" s="261"/>
      <c r="K83" s="261"/>
      <c r="L83" s="261"/>
      <c r="M83" s="261"/>
      <c r="N83" s="261"/>
      <c r="O83" s="261"/>
      <c r="P83" s="261"/>
      <c r="Q83" s="261"/>
      <c r="R83" s="261"/>
      <c r="S83" s="261"/>
      <c r="T83" s="261"/>
      <c r="U83" s="261"/>
      <c r="V83" s="261"/>
      <c r="W83" s="261"/>
      <c r="X83" s="261"/>
      <c r="Y83" s="261"/>
      <c r="Z83" s="261"/>
      <c r="AA83" s="261"/>
      <c r="AB83" s="261"/>
      <c r="AC83" s="261"/>
      <c r="AD83" s="261"/>
      <c r="AE83" s="261"/>
      <c r="AF83" s="261"/>
      <c r="AG83" s="261"/>
      <c r="AJ83" s="261"/>
      <c r="AK83" s="261"/>
    </row>
    <row r="84" spans="1:37">
      <c r="A84" s="127"/>
      <c r="B84" s="261"/>
      <c r="C84" s="261"/>
      <c r="D84" s="261"/>
      <c r="E84" s="261"/>
      <c r="F84" s="261"/>
      <c r="G84" s="261"/>
      <c r="H84" s="261"/>
      <c r="I84" s="261"/>
      <c r="J84" s="261"/>
      <c r="K84" s="261"/>
      <c r="L84" s="261"/>
      <c r="M84" s="261"/>
      <c r="N84" s="261"/>
      <c r="O84" s="261"/>
      <c r="P84" s="261"/>
      <c r="Q84" s="261"/>
      <c r="R84" s="261"/>
      <c r="S84" s="261"/>
      <c r="T84" s="261"/>
      <c r="U84" s="261"/>
      <c r="V84" s="261"/>
      <c r="W84" s="261"/>
      <c r="X84" s="261"/>
      <c r="Y84" s="261"/>
      <c r="Z84" s="261"/>
      <c r="AA84" s="261"/>
      <c r="AB84" s="261"/>
      <c r="AC84" s="261"/>
      <c r="AD84" s="261"/>
      <c r="AE84" s="261"/>
      <c r="AF84" s="261"/>
      <c r="AG84" s="261"/>
      <c r="AJ84" s="261"/>
      <c r="AK84" s="261"/>
    </row>
    <row r="85" spans="1:37">
      <c r="A85" s="127"/>
      <c r="B85" s="261"/>
      <c r="C85" s="261"/>
      <c r="D85" s="261"/>
      <c r="E85" s="261"/>
      <c r="F85" s="261"/>
      <c r="G85" s="261"/>
      <c r="H85" s="261"/>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J85" s="261"/>
      <c r="AK85" s="261"/>
    </row>
    <row r="86" spans="1:37">
      <c r="A86" s="127"/>
      <c r="B86" s="261"/>
      <c r="C86" s="261"/>
      <c r="D86" s="261"/>
      <c r="E86" s="261"/>
      <c r="F86" s="261"/>
      <c r="G86" s="261"/>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J86" s="261"/>
      <c r="AK86" s="261"/>
    </row>
    <row r="87" spans="1:37">
      <c r="A87" s="127"/>
      <c r="B87" s="261"/>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J87" s="261"/>
      <c r="AK87" s="261"/>
    </row>
    <row r="88" spans="1:37">
      <c r="A88" s="127"/>
      <c r="B88" s="261"/>
      <c r="C88" s="261"/>
      <c r="D88" s="261"/>
      <c r="E88" s="261"/>
      <c r="F88" s="261"/>
      <c r="G88" s="261"/>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J88" s="261"/>
      <c r="AK88" s="261"/>
    </row>
    <row r="89" spans="1:37">
      <c r="A89" s="127"/>
      <c r="B89" s="261"/>
      <c r="C89" s="261"/>
      <c r="D89" s="261"/>
      <c r="E89" s="261"/>
      <c r="F89" s="261"/>
      <c r="G89" s="261"/>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J89" s="261"/>
      <c r="AK89" s="261"/>
    </row>
    <row r="90" spans="1:37">
      <c r="A90" s="127"/>
      <c r="B90" s="261"/>
      <c r="C90" s="261"/>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J90" s="261"/>
      <c r="AK90" s="261"/>
    </row>
    <row r="91" spans="1:37">
      <c r="A91" s="127"/>
      <c r="B91" s="261"/>
      <c r="C91" s="261"/>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J91" s="261"/>
      <c r="AK91" s="261"/>
    </row>
    <row r="92" spans="1:37">
      <c r="A92" s="127"/>
      <c r="B92" s="517" t="s">
        <v>295</v>
      </c>
      <c r="C92" s="499"/>
      <c r="D92" s="499"/>
      <c r="E92" s="499"/>
      <c r="F92" s="499"/>
      <c r="G92" s="499"/>
      <c r="H92" s="499"/>
      <c r="I92" s="499"/>
      <c r="J92" s="499"/>
      <c r="K92" s="499"/>
      <c r="L92" s="499"/>
      <c r="M92" s="499"/>
      <c r="N92" s="499"/>
      <c r="O92" s="499"/>
      <c r="P92" s="499"/>
      <c r="Q92" s="499"/>
      <c r="R92" s="499"/>
      <c r="S92" s="499"/>
      <c r="T92" s="499"/>
      <c r="U92" s="499"/>
      <c r="V92" s="604"/>
      <c r="W92" s="261"/>
      <c r="X92" s="261"/>
      <c r="Y92" s="261"/>
      <c r="Z92" s="261"/>
      <c r="AA92" s="261"/>
      <c r="AB92" s="261"/>
      <c r="AC92" s="261"/>
      <c r="AD92" s="261"/>
      <c r="AE92" s="261"/>
      <c r="AF92" s="261"/>
      <c r="AG92" s="261"/>
      <c r="AJ92" s="261"/>
      <c r="AK92" s="261"/>
    </row>
    <row r="93" spans="1:37">
      <c r="A93" s="127"/>
      <c r="B93" s="261"/>
      <c r="C93" s="261"/>
      <c r="D93" s="261"/>
      <c r="E93" s="261"/>
      <c r="F93" s="261"/>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J93" s="261"/>
      <c r="AK93" s="261"/>
    </row>
    <row r="94" spans="1:37">
      <c r="A94" s="127"/>
      <c r="B94" s="261"/>
      <c r="C94" s="261"/>
      <c r="D94" s="261"/>
      <c r="E94" s="261"/>
      <c r="F94" s="261"/>
      <c r="G94" s="261"/>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F94" s="261"/>
      <c r="AG94" s="261"/>
      <c r="AJ94" s="261"/>
      <c r="AK94" s="261"/>
    </row>
    <row r="95" spans="1:37">
      <c r="A95" s="127"/>
      <c r="B95" s="261"/>
      <c r="C95" s="261"/>
      <c r="D95" s="261"/>
      <c r="E95" s="261"/>
      <c r="F95" s="261"/>
      <c r="G95" s="261"/>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J95" s="261"/>
      <c r="AK95" s="261"/>
    </row>
    <row r="96" spans="1:37">
      <c r="A96" s="127"/>
      <c r="B96" s="261"/>
      <c r="C96" s="261"/>
      <c r="D96" s="261"/>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J96" s="261"/>
      <c r="AK96" s="261"/>
    </row>
    <row r="97" spans="1:37">
      <c r="A97" s="127"/>
      <c r="B97" s="261"/>
      <c r="C97" s="261"/>
      <c r="D97" s="261"/>
      <c r="E97" s="261"/>
      <c r="F97" s="261"/>
      <c r="G97" s="261"/>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c r="AJ97" s="261"/>
      <c r="AK97" s="261"/>
    </row>
    <row r="98" spans="1:37">
      <c r="A98" s="127"/>
      <c r="B98" s="261"/>
      <c r="C98" s="261"/>
      <c r="D98" s="261"/>
      <c r="E98" s="261"/>
      <c r="F98" s="261"/>
      <c r="G98" s="261"/>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J98" s="261"/>
      <c r="AK98" s="261"/>
    </row>
    <row r="99" spans="1:37">
      <c r="A99" s="127"/>
      <c r="B99" s="261"/>
      <c r="C99" s="261"/>
      <c r="D99" s="261"/>
      <c r="E99" s="261"/>
      <c r="F99" s="261"/>
      <c r="G99" s="261"/>
      <c r="H99" s="261"/>
      <c r="I99" s="261"/>
      <c r="J99" s="261"/>
      <c r="K99" s="261"/>
      <c r="L99" s="261"/>
      <c r="M99" s="261"/>
      <c r="N99" s="261"/>
      <c r="O99" s="261"/>
      <c r="P99" s="261"/>
      <c r="Q99" s="261"/>
      <c r="R99" s="261"/>
      <c r="S99" s="261"/>
      <c r="T99" s="261"/>
      <c r="U99" s="261"/>
      <c r="V99" s="261"/>
      <c r="W99" s="261"/>
      <c r="X99" s="261"/>
      <c r="Y99" s="261"/>
      <c r="Z99" s="261"/>
      <c r="AA99" s="261"/>
      <c r="AB99" s="261"/>
      <c r="AC99" s="261"/>
      <c r="AD99" s="261"/>
      <c r="AE99" s="261"/>
      <c r="AF99" s="261"/>
      <c r="AG99" s="261"/>
      <c r="AJ99" s="261"/>
      <c r="AK99" s="261"/>
    </row>
    <row r="100" spans="1:37">
      <c r="A100" s="127"/>
      <c r="B100" s="261"/>
      <c r="C100" s="261"/>
      <c r="D100" s="261"/>
      <c r="E100" s="261"/>
      <c r="F100" s="261"/>
      <c r="G100" s="261"/>
      <c r="H100" s="261"/>
      <c r="I100" s="261"/>
      <c r="J100" s="261"/>
      <c r="K100" s="261"/>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1"/>
      <c r="AJ100" s="261"/>
      <c r="AK100" s="261"/>
    </row>
    <row r="101" spans="1:37">
      <c r="A101" s="127"/>
      <c r="B101" s="261"/>
      <c r="C101" s="261"/>
      <c r="D101" s="261"/>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1"/>
      <c r="AJ101" s="261"/>
      <c r="AK101" s="261"/>
    </row>
    <row r="102" spans="1:37">
      <c r="A102" s="127"/>
      <c r="B102" s="261"/>
      <c r="C102" s="261"/>
      <c r="D102" s="261"/>
      <c r="E102" s="261"/>
      <c r="F102" s="261"/>
      <c r="G102" s="261"/>
      <c r="H102" s="261"/>
      <c r="I102" s="261"/>
      <c r="J102" s="261"/>
      <c r="K102" s="261"/>
      <c r="L102" s="261"/>
      <c r="M102" s="261"/>
      <c r="N102" s="261"/>
      <c r="O102" s="261"/>
      <c r="P102" s="261"/>
      <c r="Q102" s="261"/>
      <c r="R102" s="261"/>
      <c r="S102" s="261"/>
      <c r="T102" s="261"/>
      <c r="U102" s="261"/>
      <c r="V102" s="261"/>
      <c r="W102" s="261"/>
      <c r="X102" s="261"/>
      <c r="Y102" s="261"/>
      <c r="Z102" s="261"/>
      <c r="AA102" s="261"/>
      <c r="AB102" s="261"/>
      <c r="AC102" s="261"/>
      <c r="AD102" s="261"/>
      <c r="AE102" s="261"/>
      <c r="AF102" s="261"/>
      <c r="AG102" s="261"/>
      <c r="AJ102" s="261"/>
      <c r="AK102" s="261"/>
    </row>
    <row r="103" spans="1:37">
      <c r="A103" s="127"/>
      <c r="B103" s="261"/>
      <c r="C103" s="261"/>
      <c r="D103" s="261"/>
      <c r="E103" s="261"/>
      <c r="F103" s="261"/>
      <c r="G103" s="261"/>
      <c r="H103" s="261"/>
      <c r="I103" s="261"/>
      <c r="J103" s="261"/>
      <c r="K103" s="261"/>
      <c r="L103" s="261"/>
      <c r="M103" s="261"/>
      <c r="N103" s="261"/>
      <c r="O103" s="261"/>
      <c r="P103" s="261"/>
      <c r="Q103" s="261"/>
      <c r="R103" s="261"/>
      <c r="S103" s="261"/>
      <c r="T103" s="261"/>
      <c r="U103" s="261"/>
      <c r="V103" s="261"/>
      <c r="W103" s="261"/>
      <c r="X103" s="261"/>
      <c r="Y103" s="261"/>
      <c r="Z103" s="261"/>
      <c r="AA103" s="261"/>
      <c r="AB103" s="261"/>
      <c r="AC103" s="261"/>
      <c r="AD103" s="261"/>
      <c r="AE103" s="261"/>
      <c r="AF103" s="261"/>
      <c r="AG103" s="261"/>
      <c r="AJ103" s="261"/>
      <c r="AK103" s="261"/>
    </row>
    <row r="104" spans="1:37">
      <c r="A104" s="127"/>
      <c r="B104" s="261"/>
      <c r="C104" s="261"/>
      <c r="D104" s="261"/>
      <c r="E104" s="261"/>
      <c r="F104" s="261"/>
      <c r="G104" s="261"/>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J104" s="261"/>
      <c r="AK104" s="261"/>
    </row>
    <row r="105" spans="1:37">
      <c r="A105" s="127"/>
      <c r="B105" s="261"/>
      <c r="C105" s="261"/>
      <c r="D105" s="261"/>
      <c r="E105" s="261"/>
      <c r="F105" s="261"/>
      <c r="G105" s="261"/>
      <c r="H105" s="261"/>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c r="AF105" s="261"/>
      <c r="AG105" s="261"/>
      <c r="AJ105" s="261"/>
      <c r="AK105" s="261"/>
    </row>
    <row r="106" spans="1:37">
      <c r="A106" s="127"/>
      <c r="B106" s="261"/>
      <c r="C106" s="261"/>
      <c r="D106" s="261"/>
      <c r="E106" s="261"/>
      <c r="F106" s="261"/>
      <c r="G106" s="261"/>
      <c r="H106" s="261"/>
      <c r="I106" s="261"/>
      <c r="J106" s="261"/>
      <c r="K106" s="261"/>
      <c r="L106" s="261"/>
      <c r="M106" s="261"/>
      <c r="N106" s="261"/>
      <c r="O106" s="261"/>
      <c r="P106" s="261"/>
      <c r="Q106" s="261"/>
      <c r="R106" s="261"/>
      <c r="S106" s="261"/>
      <c r="T106" s="261"/>
      <c r="U106" s="261"/>
      <c r="V106" s="261"/>
      <c r="W106" s="261"/>
      <c r="X106" s="261"/>
      <c r="Y106" s="261"/>
      <c r="Z106" s="261"/>
      <c r="AA106" s="261"/>
      <c r="AB106" s="261"/>
      <c r="AC106" s="261"/>
      <c r="AD106" s="261"/>
      <c r="AE106" s="261"/>
      <c r="AF106" s="261"/>
      <c r="AG106" s="261"/>
      <c r="AJ106" s="261"/>
      <c r="AK106" s="261"/>
    </row>
    <row r="107" spans="1:37">
      <c r="A107" s="127"/>
      <c r="B107" s="261"/>
      <c r="C107" s="261"/>
      <c r="D107" s="261"/>
      <c r="E107" s="261"/>
      <c r="F107" s="261"/>
      <c r="G107" s="261"/>
      <c r="H107" s="261"/>
      <c r="I107" s="261"/>
      <c r="J107" s="261"/>
      <c r="K107" s="261"/>
      <c r="L107" s="261"/>
      <c r="M107" s="261"/>
      <c r="N107" s="261"/>
      <c r="O107" s="261"/>
      <c r="P107" s="261"/>
      <c r="Q107" s="261"/>
      <c r="R107" s="261"/>
      <c r="S107" s="261"/>
      <c r="T107" s="261"/>
      <c r="U107" s="261"/>
      <c r="V107" s="261"/>
      <c r="W107" s="261"/>
      <c r="X107" s="261"/>
      <c r="Y107" s="261"/>
      <c r="Z107" s="261"/>
      <c r="AA107" s="261"/>
      <c r="AB107" s="261"/>
      <c r="AC107" s="261"/>
      <c r="AD107" s="261"/>
      <c r="AE107" s="261"/>
      <c r="AF107" s="261"/>
      <c r="AG107" s="261"/>
      <c r="AJ107" s="261"/>
      <c r="AK107" s="261"/>
    </row>
    <row r="108" spans="1:37">
      <c r="A108" s="127"/>
      <c r="B108" s="261"/>
      <c r="C108" s="261"/>
      <c r="D108" s="261"/>
      <c r="E108" s="261"/>
      <c r="F108" s="261"/>
      <c r="G108" s="261"/>
      <c r="H108" s="261"/>
      <c r="I108" s="261"/>
      <c r="J108" s="261"/>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c r="AJ108" s="261"/>
      <c r="AK108" s="261"/>
    </row>
    <row r="109" spans="1:37">
      <c r="A109" s="127"/>
      <c r="B109" s="261"/>
      <c r="C109" s="261"/>
      <c r="D109" s="261"/>
      <c r="E109" s="261"/>
      <c r="F109" s="261"/>
      <c r="G109" s="261"/>
      <c r="H109" s="261"/>
      <c r="I109" s="261"/>
      <c r="J109" s="261"/>
      <c r="K109" s="261"/>
      <c r="L109" s="261"/>
      <c r="M109" s="261"/>
      <c r="N109" s="261"/>
      <c r="O109" s="261"/>
      <c r="P109" s="261"/>
      <c r="Q109" s="261"/>
      <c r="R109" s="261"/>
      <c r="S109" s="261"/>
      <c r="T109" s="261"/>
      <c r="U109" s="261"/>
      <c r="V109" s="261"/>
      <c r="W109" s="261"/>
      <c r="X109" s="261"/>
      <c r="Y109" s="261"/>
      <c r="Z109" s="261"/>
      <c r="AA109" s="261"/>
      <c r="AB109" s="261"/>
      <c r="AC109" s="261"/>
      <c r="AD109" s="261"/>
      <c r="AE109" s="261"/>
      <c r="AF109" s="261"/>
      <c r="AG109" s="261"/>
      <c r="AJ109" s="261"/>
      <c r="AK109" s="261"/>
    </row>
    <row r="110" spans="1:37">
      <c r="A110" s="127"/>
      <c r="B110" s="261"/>
      <c r="C110" s="261"/>
      <c r="D110" s="261"/>
      <c r="E110" s="261"/>
      <c r="F110" s="261"/>
      <c r="G110" s="261"/>
      <c r="H110" s="261"/>
      <c r="I110" s="261"/>
      <c r="J110" s="261"/>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c r="AJ110" s="261"/>
      <c r="AK110" s="261"/>
    </row>
    <row r="111" spans="1:37">
      <c r="A111" s="127"/>
      <c r="B111" s="261"/>
      <c r="C111" s="261"/>
      <c r="D111" s="261"/>
      <c r="E111" s="261"/>
      <c r="F111" s="261"/>
      <c r="G111" s="261"/>
      <c r="H111" s="261"/>
      <c r="I111" s="261"/>
      <c r="J111" s="261"/>
      <c r="K111" s="261"/>
      <c r="L111" s="261"/>
      <c r="M111" s="261"/>
      <c r="N111" s="261"/>
      <c r="O111" s="261"/>
      <c r="P111" s="261"/>
      <c r="Q111" s="261"/>
      <c r="R111" s="261"/>
      <c r="S111" s="261"/>
      <c r="T111" s="261"/>
      <c r="U111" s="261"/>
      <c r="V111" s="261"/>
      <c r="W111" s="261"/>
      <c r="X111" s="261"/>
      <c r="Y111" s="261"/>
      <c r="Z111" s="261"/>
      <c r="AA111" s="261"/>
      <c r="AB111" s="261"/>
      <c r="AC111" s="261"/>
      <c r="AD111" s="261"/>
      <c r="AE111" s="261"/>
      <c r="AF111" s="261"/>
      <c r="AG111" s="261"/>
      <c r="AJ111" s="261"/>
      <c r="AK111" s="261"/>
    </row>
    <row r="112" spans="1:37">
      <c r="A112" s="127"/>
      <c r="B112" s="261"/>
      <c r="C112" s="261"/>
      <c r="D112" s="261"/>
      <c r="E112" s="261"/>
      <c r="F112" s="261"/>
      <c r="G112" s="261"/>
      <c r="H112" s="261"/>
      <c r="I112" s="261"/>
      <c r="J112" s="261"/>
      <c r="K112" s="261"/>
      <c r="L112" s="261"/>
      <c r="M112" s="261"/>
      <c r="N112" s="261"/>
      <c r="O112" s="261"/>
      <c r="P112" s="261"/>
      <c r="Q112" s="261"/>
      <c r="R112" s="261"/>
      <c r="S112" s="261"/>
      <c r="T112" s="261"/>
      <c r="U112" s="261"/>
      <c r="V112" s="261"/>
      <c r="W112" s="261"/>
      <c r="X112" s="261"/>
      <c r="Y112" s="261"/>
      <c r="Z112" s="261"/>
      <c r="AA112" s="261"/>
      <c r="AB112" s="261"/>
      <c r="AC112" s="261"/>
      <c r="AD112" s="261"/>
      <c r="AE112" s="261"/>
      <c r="AF112" s="261"/>
      <c r="AG112" s="261"/>
      <c r="AJ112" s="261"/>
      <c r="AK112" s="261"/>
    </row>
    <row r="113" spans="1:37">
      <c r="A113" s="127"/>
      <c r="B113" s="261"/>
      <c r="C113" s="261"/>
      <c r="D113" s="261"/>
      <c r="E113" s="261"/>
      <c r="F113" s="261"/>
      <c r="G113" s="261"/>
      <c r="H113" s="261"/>
      <c r="I113" s="261"/>
      <c r="J113" s="261"/>
      <c r="K113" s="261"/>
      <c r="L113" s="261"/>
      <c r="M113" s="261"/>
      <c r="N113" s="261"/>
      <c r="O113" s="261"/>
      <c r="P113" s="261"/>
      <c r="Q113" s="261"/>
      <c r="R113" s="261"/>
      <c r="S113" s="261"/>
      <c r="T113" s="261"/>
      <c r="U113" s="261"/>
      <c r="V113" s="261"/>
      <c r="W113" s="261"/>
      <c r="X113" s="261"/>
      <c r="Y113" s="261"/>
      <c r="Z113" s="261"/>
      <c r="AA113" s="261"/>
      <c r="AB113" s="261"/>
      <c r="AC113" s="261"/>
      <c r="AD113" s="261"/>
      <c r="AE113" s="261"/>
      <c r="AF113" s="261"/>
      <c r="AG113" s="261"/>
      <c r="AJ113" s="261"/>
      <c r="AK113" s="261"/>
    </row>
    <row r="114" spans="1:37">
      <c r="A114" s="127"/>
      <c r="B114" s="261"/>
      <c r="C114" s="261"/>
      <c r="D114" s="261"/>
      <c r="E114" s="261"/>
      <c r="F114" s="261"/>
      <c r="G114" s="261"/>
      <c r="H114" s="261"/>
      <c r="I114" s="261"/>
      <c r="J114" s="261"/>
      <c r="K114" s="261"/>
      <c r="L114" s="261"/>
      <c r="M114" s="261"/>
      <c r="N114" s="261"/>
      <c r="O114" s="261"/>
      <c r="P114" s="261"/>
      <c r="Q114" s="261"/>
      <c r="R114" s="261"/>
      <c r="S114" s="261"/>
      <c r="T114" s="261"/>
      <c r="U114" s="261"/>
      <c r="V114" s="261"/>
      <c r="W114" s="261"/>
      <c r="X114" s="261"/>
      <c r="Y114" s="261"/>
      <c r="Z114" s="261"/>
      <c r="AA114" s="261"/>
      <c r="AB114" s="261"/>
      <c r="AC114" s="261"/>
      <c r="AD114" s="261"/>
      <c r="AE114" s="261"/>
      <c r="AF114" s="261"/>
      <c r="AG114" s="261"/>
      <c r="AJ114" s="261"/>
      <c r="AK114" s="261"/>
    </row>
    <row r="115" spans="1:37">
      <c r="A115" s="127"/>
      <c r="B115" s="261"/>
      <c r="C115" s="261"/>
      <c r="D115" s="261"/>
      <c r="E115" s="261"/>
      <c r="F115" s="261"/>
      <c r="G115" s="261"/>
      <c r="H115" s="261"/>
      <c r="I115" s="261"/>
      <c r="J115" s="261"/>
      <c r="K115" s="261"/>
      <c r="L115" s="261"/>
      <c r="M115" s="261"/>
      <c r="N115" s="261"/>
      <c r="O115" s="261"/>
      <c r="P115" s="261"/>
      <c r="Q115" s="261"/>
      <c r="R115" s="261"/>
      <c r="S115" s="261"/>
      <c r="T115" s="261"/>
      <c r="U115" s="261"/>
      <c r="V115" s="261"/>
      <c r="W115" s="261"/>
      <c r="X115" s="261"/>
      <c r="Y115" s="261"/>
      <c r="Z115" s="261"/>
      <c r="AA115" s="261"/>
      <c r="AB115" s="261"/>
      <c r="AC115" s="261"/>
      <c r="AD115" s="261"/>
      <c r="AE115" s="261"/>
      <c r="AF115" s="261"/>
      <c r="AG115" s="261"/>
      <c r="AJ115" s="261"/>
      <c r="AK115" s="261"/>
    </row>
    <row r="116" spans="1:37">
      <c r="A116" s="127"/>
      <c r="B116" s="261"/>
      <c r="C116" s="261"/>
      <c r="D116" s="261"/>
      <c r="E116" s="261"/>
      <c r="F116" s="261"/>
      <c r="G116" s="261"/>
      <c r="H116" s="261"/>
      <c r="I116" s="261"/>
      <c r="J116" s="261"/>
      <c r="K116" s="261"/>
      <c r="L116" s="261"/>
      <c r="M116" s="261"/>
      <c r="N116" s="261"/>
      <c r="O116" s="261"/>
      <c r="P116" s="261"/>
      <c r="Q116" s="261"/>
      <c r="R116" s="261"/>
      <c r="S116" s="261"/>
      <c r="T116" s="261"/>
      <c r="U116" s="261"/>
      <c r="V116" s="261"/>
      <c r="W116" s="261"/>
      <c r="X116" s="261"/>
      <c r="Y116" s="261"/>
      <c r="Z116" s="261"/>
      <c r="AA116" s="261"/>
      <c r="AB116" s="261"/>
      <c r="AC116" s="261"/>
      <c r="AD116" s="261"/>
      <c r="AE116" s="261"/>
      <c r="AF116" s="261"/>
      <c r="AG116" s="261"/>
      <c r="AJ116" s="261"/>
      <c r="AK116" s="261"/>
    </row>
    <row r="117" spans="1:37">
      <c r="A117" s="127"/>
      <c r="B117" s="261"/>
      <c r="C117" s="261"/>
      <c r="D117" s="261"/>
      <c r="E117" s="261"/>
      <c r="F117" s="261"/>
      <c r="G117" s="261"/>
      <c r="H117" s="261"/>
      <c r="I117" s="261"/>
      <c r="J117" s="261"/>
      <c r="K117" s="261"/>
      <c r="L117" s="261"/>
      <c r="M117" s="261"/>
      <c r="N117" s="261"/>
      <c r="O117" s="261"/>
      <c r="P117" s="261"/>
      <c r="Q117" s="261"/>
      <c r="R117" s="261"/>
      <c r="S117" s="261"/>
      <c r="T117" s="261"/>
      <c r="U117" s="261"/>
      <c r="V117" s="261"/>
      <c r="W117" s="261"/>
      <c r="X117" s="261"/>
      <c r="Y117" s="261"/>
      <c r="Z117" s="261"/>
      <c r="AA117" s="261"/>
      <c r="AB117" s="261"/>
      <c r="AC117" s="261"/>
      <c r="AD117" s="261"/>
      <c r="AE117" s="261"/>
      <c r="AF117" s="261"/>
      <c r="AG117" s="261"/>
      <c r="AJ117" s="261"/>
      <c r="AK117" s="261"/>
    </row>
    <row r="118" spans="1:37">
      <c r="A118" s="127"/>
      <c r="B118" s="261"/>
      <c r="C118" s="261"/>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1"/>
      <c r="AD118" s="261"/>
      <c r="AE118" s="261"/>
      <c r="AF118" s="261"/>
      <c r="AG118" s="261"/>
      <c r="AJ118" s="261"/>
      <c r="AK118" s="261"/>
    </row>
    <row r="119" spans="1:37">
      <c r="A119" s="127"/>
      <c r="B119" s="261"/>
      <c r="C119" s="261"/>
      <c r="D119" s="261"/>
      <c r="E119" s="261"/>
      <c r="F119" s="261"/>
      <c r="G119" s="261"/>
      <c r="H119" s="261"/>
      <c r="I119" s="261"/>
      <c r="J119" s="261"/>
      <c r="K119" s="261"/>
      <c r="L119" s="261"/>
      <c r="M119" s="261"/>
      <c r="N119" s="261"/>
      <c r="O119" s="261"/>
      <c r="P119" s="261"/>
      <c r="Q119" s="261"/>
      <c r="R119" s="261"/>
      <c r="S119" s="261"/>
      <c r="T119" s="261"/>
      <c r="U119" s="261"/>
      <c r="V119" s="261"/>
      <c r="W119" s="261"/>
      <c r="X119" s="261"/>
      <c r="Y119" s="261"/>
      <c r="Z119" s="261"/>
      <c r="AA119" s="261"/>
      <c r="AB119" s="261"/>
      <c r="AC119" s="261"/>
      <c r="AD119" s="261"/>
      <c r="AE119" s="261"/>
      <c r="AF119" s="261"/>
      <c r="AG119" s="261"/>
      <c r="AJ119" s="261"/>
      <c r="AK119" s="261"/>
    </row>
    <row r="120" spans="1:37">
      <c r="A120" s="127"/>
      <c r="B120" s="261"/>
      <c r="C120" s="261"/>
      <c r="D120" s="261"/>
      <c r="E120" s="261"/>
      <c r="F120" s="261"/>
      <c r="G120" s="261"/>
      <c r="H120" s="261"/>
      <c r="I120" s="261"/>
      <c r="J120" s="261"/>
      <c r="K120" s="261"/>
      <c r="L120" s="261"/>
      <c r="M120" s="261"/>
      <c r="N120" s="261"/>
      <c r="O120" s="261"/>
      <c r="P120" s="261"/>
      <c r="Q120" s="261"/>
      <c r="R120" s="261"/>
      <c r="S120" s="261"/>
      <c r="T120" s="261"/>
      <c r="U120" s="261"/>
      <c r="V120" s="261"/>
      <c r="W120" s="261"/>
      <c r="X120" s="261"/>
      <c r="Y120" s="261"/>
      <c r="Z120" s="261"/>
      <c r="AA120" s="261"/>
      <c r="AB120" s="261"/>
      <c r="AC120" s="261"/>
      <c r="AD120" s="261"/>
      <c r="AE120" s="261"/>
      <c r="AF120" s="261"/>
      <c r="AG120" s="261"/>
      <c r="AJ120" s="261"/>
      <c r="AK120" s="261"/>
    </row>
    <row r="121" spans="1:37">
      <c r="A121" s="127"/>
      <c r="B121" s="261"/>
      <c r="C121" s="261"/>
      <c r="D121" s="261"/>
      <c r="E121" s="261"/>
      <c r="F121" s="261"/>
      <c r="G121" s="261"/>
      <c r="H121" s="261"/>
      <c r="I121" s="261"/>
      <c r="J121" s="261"/>
      <c r="K121" s="261"/>
      <c r="L121" s="261"/>
      <c r="M121" s="261"/>
      <c r="N121" s="261"/>
      <c r="O121" s="261"/>
      <c r="P121" s="261"/>
      <c r="Q121" s="261"/>
      <c r="R121" s="261"/>
      <c r="S121" s="261"/>
      <c r="T121" s="261"/>
      <c r="U121" s="261"/>
      <c r="V121" s="261"/>
      <c r="W121" s="261"/>
      <c r="X121" s="261"/>
      <c r="Y121" s="261"/>
      <c r="Z121" s="261"/>
      <c r="AA121" s="261"/>
      <c r="AB121" s="261"/>
      <c r="AC121" s="261"/>
      <c r="AD121" s="261"/>
      <c r="AE121" s="261"/>
      <c r="AF121" s="261"/>
      <c r="AG121" s="261"/>
      <c r="AJ121" s="261"/>
      <c r="AK121" s="261"/>
    </row>
    <row r="122" spans="1:37">
      <c r="A122" s="127"/>
      <c r="B122" s="261"/>
      <c r="C122" s="261"/>
      <c r="D122" s="261"/>
      <c r="E122" s="261"/>
      <c r="F122" s="261"/>
      <c r="G122" s="261"/>
      <c r="H122" s="261"/>
      <c r="I122" s="261"/>
      <c r="J122" s="261"/>
      <c r="K122" s="261"/>
      <c r="L122" s="261"/>
      <c r="M122" s="261"/>
      <c r="N122" s="261"/>
      <c r="O122" s="261"/>
      <c r="P122" s="261"/>
      <c r="Q122" s="261"/>
      <c r="R122" s="261"/>
      <c r="S122" s="261"/>
      <c r="T122" s="261"/>
      <c r="U122" s="261"/>
      <c r="V122" s="261"/>
      <c r="W122" s="261"/>
      <c r="X122" s="261"/>
      <c r="Y122" s="261"/>
      <c r="Z122" s="261"/>
      <c r="AA122" s="261"/>
      <c r="AB122" s="261"/>
      <c r="AC122" s="261"/>
      <c r="AD122" s="261"/>
      <c r="AE122" s="261"/>
      <c r="AF122" s="261"/>
      <c r="AG122" s="261"/>
      <c r="AJ122" s="261"/>
      <c r="AK122" s="261"/>
    </row>
    <row r="123" spans="1:37">
      <c r="A123" s="127"/>
      <c r="B123" s="261"/>
      <c r="C123" s="261"/>
      <c r="D123" s="261"/>
      <c r="E123" s="261"/>
      <c r="F123" s="261"/>
      <c r="G123" s="261"/>
      <c r="H123" s="261"/>
      <c r="I123" s="261"/>
      <c r="J123" s="261"/>
      <c r="K123" s="261"/>
      <c r="L123" s="261"/>
      <c r="M123" s="261"/>
      <c r="N123" s="261"/>
      <c r="O123" s="261"/>
      <c r="P123" s="261"/>
      <c r="Q123" s="261"/>
      <c r="R123" s="261"/>
      <c r="S123" s="261"/>
      <c r="T123" s="261"/>
      <c r="U123" s="261"/>
      <c r="V123" s="261"/>
      <c r="W123" s="261"/>
      <c r="X123" s="261"/>
      <c r="Y123" s="261"/>
      <c r="Z123" s="261"/>
      <c r="AA123" s="261"/>
      <c r="AB123" s="261"/>
      <c r="AC123" s="261"/>
      <c r="AD123" s="261"/>
      <c r="AE123" s="261"/>
      <c r="AF123" s="261"/>
      <c r="AG123" s="261"/>
      <c r="AJ123" s="261"/>
      <c r="AK123" s="261"/>
    </row>
    <row r="124" spans="1:37">
      <c r="A124" s="127"/>
      <c r="B124" s="261"/>
      <c r="C124" s="261"/>
      <c r="D124" s="261"/>
      <c r="E124" s="261"/>
      <c r="F124" s="261"/>
      <c r="G124" s="261"/>
      <c r="H124" s="261"/>
      <c r="I124" s="261"/>
      <c r="J124" s="261"/>
      <c r="K124" s="261"/>
      <c r="L124" s="261"/>
      <c r="M124" s="261"/>
      <c r="N124" s="261"/>
      <c r="O124" s="261"/>
      <c r="P124" s="261"/>
      <c r="Q124" s="261"/>
      <c r="R124" s="261"/>
      <c r="S124" s="261"/>
      <c r="T124" s="261"/>
      <c r="U124" s="261"/>
      <c r="V124" s="261"/>
      <c r="W124" s="261"/>
      <c r="X124" s="261"/>
      <c r="Y124" s="261"/>
      <c r="Z124" s="261"/>
      <c r="AA124" s="261"/>
      <c r="AB124" s="261"/>
      <c r="AC124" s="261"/>
      <c r="AD124" s="261"/>
      <c r="AE124" s="261"/>
      <c r="AF124" s="261"/>
      <c r="AG124" s="261"/>
      <c r="AJ124" s="261"/>
      <c r="AK124" s="261"/>
    </row>
    <row r="125" spans="1:37">
      <c r="A125" s="127"/>
      <c r="B125" s="261"/>
      <c r="C125" s="261"/>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261"/>
      <c r="AA125" s="261"/>
      <c r="AB125" s="261"/>
      <c r="AC125" s="261"/>
      <c r="AD125" s="261"/>
      <c r="AE125" s="261"/>
      <c r="AF125" s="261"/>
      <c r="AG125" s="261"/>
      <c r="AJ125" s="261"/>
      <c r="AK125" s="261"/>
    </row>
    <row r="126" spans="1:37">
      <c r="A126" s="127"/>
      <c r="B126" s="261"/>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261"/>
      <c r="AA126" s="261"/>
      <c r="AB126" s="261"/>
      <c r="AC126" s="261"/>
      <c r="AD126" s="261"/>
      <c r="AE126" s="261"/>
      <c r="AF126" s="261"/>
      <c r="AG126" s="261"/>
      <c r="AJ126" s="261"/>
      <c r="AK126" s="261"/>
    </row>
    <row r="127" spans="1:37">
      <c r="A127" s="127"/>
      <c r="B127" s="261"/>
      <c r="C127" s="261"/>
      <c r="D127" s="261"/>
      <c r="E127" s="261"/>
      <c r="F127" s="261"/>
      <c r="G127" s="261"/>
      <c r="H127" s="261"/>
      <c r="I127" s="261"/>
      <c r="J127" s="261"/>
      <c r="K127" s="261"/>
      <c r="L127" s="261"/>
      <c r="M127" s="261"/>
      <c r="N127" s="261"/>
      <c r="O127" s="261"/>
      <c r="P127" s="261"/>
      <c r="Q127" s="261"/>
      <c r="R127" s="261"/>
      <c r="S127" s="261"/>
      <c r="T127" s="261"/>
      <c r="U127" s="261"/>
      <c r="V127" s="261"/>
      <c r="W127" s="261"/>
      <c r="X127" s="261"/>
      <c r="Y127" s="261"/>
      <c r="Z127" s="261"/>
      <c r="AA127" s="261"/>
      <c r="AB127" s="261"/>
      <c r="AC127" s="261"/>
      <c r="AD127" s="261"/>
      <c r="AE127" s="261"/>
      <c r="AF127" s="261"/>
      <c r="AG127" s="261"/>
      <c r="AJ127" s="261"/>
      <c r="AK127" s="261"/>
    </row>
    <row r="128" spans="1:37">
      <c r="A128" s="127"/>
      <c r="B128" s="261"/>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c r="Y128" s="261"/>
      <c r="Z128" s="261"/>
      <c r="AA128" s="261"/>
      <c r="AB128" s="261"/>
      <c r="AC128" s="261"/>
      <c r="AD128" s="261"/>
      <c r="AE128" s="261"/>
      <c r="AF128" s="261"/>
      <c r="AG128" s="261"/>
      <c r="AJ128" s="261"/>
      <c r="AK128" s="261"/>
    </row>
    <row r="129" spans="1:37">
      <c r="A129" s="127"/>
      <c r="B129" s="261"/>
      <c r="C129" s="261"/>
      <c r="D129" s="261"/>
      <c r="E129" s="261"/>
      <c r="F129" s="261"/>
      <c r="G129" s="261"/>
      <c r="H129" s="261"/>
      <c r="I129" s="261"/>
      <c r="J129" s="261"/>
      <c r="K129" s="261"/>
      <c r="L129" s="261"/>
      <c r="M129" s="261"/>
      <c r="N129" s="261"/>
      <c r="O129" s="261"/>
      <c r="P129" s="261"/>
      <c r="Q129" s="261"/>
      <c r="R129" s="261"/>
      <c r="S129" s="261"/>
      <c r="T129" s="261"/>
      <c r="U129" s="261"/>
      <c r="V129" s="261"/>
      <c r="W129" s="261"/>
      <c r="X129" s="261"/>
      <c r="Y129" s="261"/>
      <c r="Z129" s="261"/>
      <c r="AA129" s="261"/>
      <c r="AB129" s="261"/>
      <c r="AC129" s="261"/>
      <c r="AD129" s="261"/>
      <c r="AE129" s="261"/>
      <c r="AF129" s="261"/>
      <c r="AG129" s="261"/>
      <c r="AJ129" s="261"/>
      <c r="AK129" s="261"/>
    </row>
    <row r="130" spans="1:37">
      <c r="A130" s="127"/>
      <c r="B130" s="261"/>
      <c r="C130" s="261"/>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c r="AA130" s="261"/>
      <c r="AB130" s="261"/>
      <c r="AC130" s="261"/>
      <c r="AD130" s="261"/>
      <c r="AE130" s="261"/>
      <c r="AF130" s="261"/>
      <c r="AG130" s="261"/>
      <c r="AJ130" s="261"/>
      <c r="AK130" s="261"/>
    </row>
    <row r="131" spans="1:37">
      <c r="A131" s="127"/>
      <c r="B131" s="261"/>
      <c r="C131" s="261"/>
      <c r="D131" s="261"/>
      <c r="E131" s="261"/>
      <c r="F131" s="261"/>
      <c r="G131" s="261"/>
      <c r="H131" s="261"/>
      <c r="I131" s="261"/>
      <c r="J131" s="261"/>
      <c r="K131" s="261"/>
      <c r="L131" s="261"/>
      <c r="M131" s="261"/>
      <c r="N131" s="261"/>
      <c r="O131" s="261"/>
      <c r="P131" s="261"/>
      <c r="Q131" s="261"/>
      <c r="R131" s="261"/>
      <c r="S131" s="261"/>
      <c r="T131" s="261"/>
      <c r="U131" s="261"/>
      <c r="V131" s="261"/>
      <c r="W131" s="261"/>
      <c r="X131" s="261"/>
      <c r="Y131" s="261"/>
      <c r="Z131" s="261"/>
      <c r="AA131" s="261"/>
      <c r="AB131" s="261"/>
      <c r="AC131" s="261"/>
      <c r="AD131" s="261"/>
      <c r="AE131" s="261"/>
      <c r="AF131" s="261"/>
      <c r="AG131" s="261"/>
      <c r="AJ131" s="261"/>
      <c r="AK131" s="261"/>
    </row>
    <row r="132" spans="1:37">
      <c r="A132" s="127"/>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J132" s="261"/>
      <c r="AK132" s="261"/>
    </row>
    <row r="133" spans="1:37">
      <c r="A133" s="127"/>
      <c r="B133" s="261"/>
      <c r="C133" s="261"/>
      <c r="D133" s="261"/>
      <c r="E133" s="261"/>
      <c r="F133" s="261"/>
      <c r="G133" s="261"/>
      <c r="H133" s="261"/>
      <c r="I133" s="261"/>
      <c r="J133" s="261"/>
      <c r="K133" s="261"/>
      <c r="L133" s="261"/>
      <c r="M133" s="261"/>
      <c r="N133" s="261"/>
      <c r="O133" s="261"/>
      <c r="P133" s="261"/>
      <c r="Q133" s="261"/>
      <c r="R133" s="261"/>
      <c r="S133" s="261"/>
      <c r="T133" s="261"/>
      <c r="U133" s="261"/>
      <c r="V133" s="261"/>
      <c r="W133" s="261"/>
      <c r="X133" s="261"/>
      <c r="Y133" s="261"/>
      <c r="Z133" s="261"/>
      <c r="AA133" s="261"/>
      <c r="AB133" s="261"/>
      <c r="AC133" s="261"/>
      <c r="AD133" s="261"/>
      <c r="AE133" s="261"/>
      <c r="AF133" s="261"/>
      <c r="AG133" s="261"/>
      <c r="AJ133" s="261"/>
      <c r="AK133" s="261"/>
    </row>
    <row r="134" spans="1:37">
      <c r="A134" s="127"/>
      <c r="B134" s="261"/>
      <c r="C134" s="261"/>
      <c r="D134" s="261"/>
      <c r="E134" s="261"/>
      <c r="F134" s="261"/>
      <c r="G134" s="261"/>
      <c r="H134" s="261"/>
      <c r="I134" s="261"/>
      <c r="J134" s="261"/>
      <c r="K134" s="261"/>
      <c r="L134" s="261"/>
      <c r="M134" s="261"/>
      <c r="N134" s="261"/>
      <c r="O134" s="261"/>
      <c r="P134" s="261"/>
      <c r="Q134" s="261"/>
      <c r="R134" s="261"/>
      <c r="S134" s="261"/>
      <c r="T134" s="261"/>
      <c r="U134" s="261"/>
      <c r="V134" s="261"/>
      <c r="W134" s="261"/>
      <c r="X134" s="261"/>
      <c r="Y134" s="261"/>
      <c r="Z134" s="261"/>
      <c r="AA134" s="261"/>
      <c r="AB134" s="261"/>
      <c r="AC134" s="261"/>
      <c r="AD134" s="261"/>
      <c r="AE134" s="261"/>
      <c r="AF134" s="261"/>
      <c r="AG134" s="261"/>
      <c r="AJ134" s="261"/>
      <c r="AK134" s="261"/>
    </row>
    <row r="135" spans="1:37">
      <c r="A135" s="127"/>
      <c r="B135" s="261"/>
      <c r="C135" s="261"/>
      <c r="D135" s="261"/>
      <c r="E135" s="261"/>
      <c r="F135" s="261"/>
      <c r="G135" s="261"/>
      <c r="H135" s="261"/>
      <c r="I135" s="261"/>
      <c r="J135" s="261"/>
      <c r="K135" s="261"/>
      <c r="L135" s="261"/>
      <c r="M135" s="261"/>
      <c r="N135" s="261"/>
      <c r="O135" s="261"/>
      <c r="P135" s="261"/>
      <c r="Q135" s="261"/>
      <c r="R135" s="261"/>
      <c r="S135" s="261"/>
      <c r="T135" s="261"/>
      <c r="U135" s="261"/>
      <c r="V135" s="261"/>
      <c r="W135" s="261"/>
      <c r="X135" s="261"/>
      <c r="Y135" s="261"/>
      <c r="Z135" s="261"/>
      <c r="AA135" s="261"/>
      <c r="AB135" s="261"/>
      <c r="AC135" s="261"/>
      <c r="AD135" s="261"/>
      <c r="AE135" s="261"/>
      <c r="AF135" s="261"/>
      <c r="AG135" s="261"/>
      <c r="AJ135" s="261"/>
      <c r="AK135" s="261"/>
    </row>
    <row r="136" spans="1:37">
      <c r="A136" s="127"/>
      <c r="B136" s="261"/>
      <c r="C136" s="261"/>
      <c r="D136" s="261"/>
      <c r="E136" s="261"/>
      <c r="F136" s="261"/>
      <c r="G136" s="261"/>
      <c r="H136" s="261"/>
      <c r="I136" s="261"/>
      <c r="J136" s="261"/>
      <c r="K136" s="261"/>
      <c r="L136" s="261"/>
      <c r="M136" s="261"/>
      <c r="N136" s="261"/>
      <c r="O136" s="261"/>
      <c r="P136" s="261"/>
      <c r="Q136" s="261"/>
      <c r="R136" s="261"/>
      <c r="S136" s="261"/>
      <c r="T136" s="261"/>
      <c r="U136" s="261"/>
      <c r="V136" s="261"/>
      <c r="W136" s="261"/>
      <c r="X136" s="261"/>
      <c r="Y136" s="261"/>
      <c r="Z136" s="261"/>
      <c r="AA136" s="261"/>
      <c r="AB136" s="261"/>
      <c r="AC136" s="261"/>
      <c r="AD136" s="261"/>
      <c r="AE136" s="261"/>
      <c r="AF136" s="261"/>
      <c r="AG136" s="261"/>
      <c r="AJ136" s="261"/>
      <c r="AK136" s="261"/>
    </row>
    <row r="137" spans="1:37">
      <c r="A137" s="127"/>
      <c r="B137" s="261"/>
      <c r="C137" s="261"/>
      <c r="D137" s="261"/>
      <c r="E137" s="261"/>
      <c r="F137" s="261"/>
      <c r="G137" s="261"/>
      <c r="H137" s="261"/>
      <c r="I137" s="261"/>
      <c r="J137" s="261"/>
      <c r="K137" s="261"/>
      <c r="L137" s="261"/>
      <c r="M137" s="261"/>
      <c r="N137" s="261"/>
      <c r="O137" s="261"/>
      <c r="P137" s="261"/>
      <c r="Q137" s="261"/>
      <c r="R137" s="261"/>
      <c r="S137" s="261"/>
      <c r="T137" s="261"/>
      <c r="U137" s="261"/>
      <c r="V137" s="261"/>
      <c r="W137" s="261"/>
      <c r="X137" s="261"/>
      <c r="Y137" s="261"/>
      <c r="Z137" s="261"/>
      <c r="AA137" s="261"/>
      <c r="AB137" s="261"/>
      <c r="AC137" s="261"/>
      <c r="AD137" s="261"/>
      <c r="AE137" s="261"/>
      <c r="AF137" s="261"/>
      <c r="AG137" s="261"/>
      <c r="AJ137" s="261"/>
      <c r="AK137" s="261"/>
    </row>
    <row r="138" spans="1:37">
      <c r="A138" s="127"/>
      <c r="B138" s="261"/>
      <c r="C138" s="261"/>
      <c r="D138" s="261"/>
      <c r="E138" s="261"/>
      <c r="F138" s="261"/>
      <c r="G138" s="261"/>
      <c r="H138" s="261"/>
      <c r="I138" s="261"/>
      <c r="J138" s="261"/>
      <c r="K138" s="261"/>
      <c r="L138" s="261"/>
      <c r="M138" s="261"/>
      <c r="N138" s="261"/>
      <c r="O138" s="261"/>
      <c r="P138" s="261"/>
      <c r="Q138" s="261"/>
      <c r="R138" s="261"/>
      <c r="S138" s="261"/>
      <c r="T138" s="261"/>
      <c r="U138" s="261"/>
      <c r="V138" s="261"/>
      <c r="W138" s="261"/>
      <c r="X138" s="261"/>
      <c r="Y138" s="261"/>
      <c r="Z138" s="261"/>
      <c r="AA138" s="261"/>
      <c r="AB138" s="261"/>
      <c r="AC138" s="261"/>
      <c r="AD138" s="261"/>
      <c r="AE138" s="261"/>
      <c r="AF138" s="261"/>
      <c r="AG138" s="261"/>
      <c r="AJ138" s="261"/>
      <c r="AK138" s="261"/>
    </row>
    <row r="139" spans="1:37">
      <c r="A139" s="127"/>
      <c r="B139" s="261"/>
      <c r="C139" s="261"/>
      <c r="D139" s="261"/>
      <c r="E139" s="261"/>
      <c r="F139" s="261"/>
      <c r="G139" s="261"/>
      <c r="H139" s="261"/>
      <c r="I139" s="261"/>
      <c r="J139" s="261"/>
      <c r="K139" s="261"/>
      <c r="L139" s="261"/>
      <c r="M139" s="261"/>
      <c r="N139" s="261"/>
      <c r="O139" s="261"/>
      <c r="P139" s="261"/>
      <c r="Q139" s="261"/>
      <c r="R139" s="261"/>
      <c r="S139" s="261"/>
      <c r="T139" s="261"/>
      <c r="U139" s="261"/>
      <c r="V139" s="261"/>
      <c r="W139" s="261"/>
      <c r="X139" s="261"/>
      <c r="Y139" s="261"/>
      <c r="Z139" s="261"/>
      <c r="AA139" s="261"/>
      <c r="AB139" s="261"/>
      <c r="AC139" s="261"/>
      <c r="AD139" s="261"/>
      <c r="AE139" s="261"/>
      <c r="AF139" s="261"/>
      <c r="AG139" s="261"/>
      <c r="AJ139" s="261"/>
      <c r="AK139" s="261"/>
    </row>
    <row r="140" spans="1:37">
      <c r="A140" s="127"/>
      <c r="B140" s="261"/>
      <c r="C140" s="261"/>
      <c r="D140" s="261"/>
      <c r="E140" s="261"/>
      <c r="F140" s="261"/>
      <c r="G140" s="261"/>
      <c r="H140" s="261"/>
      <c r="I140" s="261"/>
      <c r="J140" s="261"/>
      <c r="K140" s="261"/>
      <c r="L140" s="261"/>
      <c r="M140" s="261"/>
      <c r="N140" s="261"/>
      <c r="O140" s="261"/>
      <c r="P140" s="261"/>
      <c r="Q140" s="261"/>
      <c r="R140" s="261"/>
      <c r="S140" s="261"/>
      <c r="T140" s="261"/>
      <c r="U140" s="261"/>
      <c r="V140" s="261"/>
      <c r="W140" s="261"/>
      <c r="X140" s="261"/>
      <c r="Y140" s="261"/>
      <c r="Z140" s="261"/>
      <c r="AA140" s="261"/>
      <c r="AB140" s="261"/>
      <c r="AC140" s="261"/>
      <c r="AD140" s="261"/>
      <c r="AE140" s="261"/>
      <c r="AF140" s="261"/>
      <c r="AG140" s="261"/>
      <c r="AJ140" s="261"/>
      <c r="AK140" s="261"/>
    </row>
    <row r="141" spans="1:37">
      <c r="A141" s="127"/>
      <c r="B141" s="261"/>
      <c r="C141" s="261"/>
      <c r="D141" s="261"/>
      <c r="E141" s="261"/>
      <c r="F141" s="261"/>
      <c r="G141" s="261"/>
      <c r="H141" s="261"/>
      <c r="I141" s="261"/>
      <c r="J141" s="261"/>
      <c r="K141" s="261"/>
      <c r="L141" s="261"/>
      <c r="M141" s="261"/>
      <c r="N141" s="261"/>
      <c r="O141" s="261"/>
      <c r="P141" s="261"/>
      <c r="Q141" s="261"/>
      <c r="R141" s="261"/>
      <c r="S141" s="261"/>
      <c r="T141" s="261"/>
      <c r="U141" s="261"/>
      <c r="V141" s="261"/>
      <c r="W141" s="261"/>
      <c r="X141" s="261"/>
      <c r="Y141" s="261"/>
      <c r="Z141" s="261"/>
      <c r="AA141" s="261"/>
      <c r="AB141" s="261"/>
      <c r="AC141" s="261"/>
      <c r="AD141" s="261"/>
      <c r="AE141" s="261"/>
      <c r="AF141" s="261"/>
      <c r="AG141" s="261"/>
      <c r="AJ141" s="261"/>
      <c r="AK141" s="261"/>
    </row>
    <row r="142" spans="1:37">
      <c r="A142" s="127"/>
      <c r="B142" s="261"/>
      <c r="C142" s="261"/>
      <c r="D142" s="261"/>
      <c r="E142" s="261"/>
      <c r="F142" s="261"/>
      <c r="G142" s="261"/>
      <c r="H142" s="261"/>
      <c r="I142" s="261"/>
      <c r="J142" s="261"/>
      <c r="K142" s="261"/>
      <c r="L142" s="261"/>
      <c r="M142" s="261"/>
      <c r="N142" s="261"/>
      <c r="O142" s="261"/>
      <c r="P142" s="261"/>
      <c r="Q142" s="261"/>
      <c r="R142" s="261"/>
      <c r="S142" s="261"/>
      <c r="T142" s="261"/>
      <c r="U142" s="261"/>
      <c r="V142" s="261"/>
      <c r="W142" s="261"/>
      <c r="X142" s="261"/>
      <c r="Y142" s="261"/>
      <c r="Z142" s="261"/>
      <c r="AA142" s="261"/>
      <c r="AB142" s="261"/>
      <c r="AC142" s="261"/>
      <c r="AD142" s="261"/>
      <c r="AE142" s="261"/>
      <c r="AF142" s="261"/>
      <c r="AG142" s="261"/>
      <c r="AJ142" s="261"/>
      <c r="AK142" s="261"/>
    </row>
    <row r="143" spans="1:37">
      <c r="A143" s="127"/>
      <c r="B143" s="261"/>
      <c r="C143" s="261"/>
      <c r="D143" s="261"/>
      <c r="E143" s="261"/>
      <c r="F143" s="261"/>
      <c r="G143" s="261"/>
      <c r="H143" s="261"/>
      <c r="I143" s="261"/>
      <c r="J143" s="261"/>
      <c r="K143" s="261"/>
      <c r="L143" s="261"/>
      <c r="M143" s="261"/>
      <c r="N143" s="261"/>
      <c r="O143" s="261"/>
      <c r="P143" s="261"/>
      <c r="Q143" s="261"/>
      <c r="R143" s="261"/>
      <c r="S143" s="261"/>
      <c r="T143" s="261"/>
      <c r="U143" s="261"/>
      <c r="V143" s="261"/>
      <c r="W143" s="261"/>
      <c r="X143" s="261"/>
      <c r="Y143" s="261"/>
      <c r="Z143" s="261"/>
      <c r="AA143" s="261"/>
      <c r="AB143" s="261"/>
      <c r="AC143" s="261"/>
      <c r="AD143" s="261"/>
      <c r="AE143" s="261"/>
      <c r="AF143" s="261"/>
      <c r="AG143" s="261"/>
      <c r="AJ143" s="261"/>
      <c r="AK143" s="261"/>
    </row>
    <row r="144" spans="1:37">
      <c r="A144" s="127"/>
      <c r="B144" s="261"/>
      <c r="C144" s="261"/>
      <c r="D144" s="261"/>
      <c r="E144" s="261"/>
      <c r="F144" s="261"/>
      <c r="G144" s="261"/>
      <c r="H144" s="261"/>
      <c r="I144" s="261"/>
      <c r="J144" s="261"/>
      <c r="K144" s="261"/>
      <c r="L144" s="261"/>
      <c r="M144" s="261"/>
      <c r="N144" s="261"/>
      <c r="O144" s="261"/>
      <c r="P144" s="261"/>
      <c r="Q144" s="261"/>
      <c r="R144" s="261"/>
      <c r="S144" s="261"/>
      <c r="T144" s="261"/>
      <c r="U144" s="261"/>
      <c r="V144" s="261"/>
      <c r="W144" s="261"/>
      <c r="X144" s="261"/>
      <c r="Y144" s="261"/>
      <c r="Z144" s="261"/>
      <c r="AA144" s="261"/>
      <c r="AB144" s="261"/>
      <c r="AC144" s="261"/>
      <c r="AD144" s="261"/>
      <c r="AE144" s="261"/>
      <c r="AF144" s="261"/>
      <c r="AG144" s="261"/>
      <c r="AJ144" s="261"/>
      <c r="AK144" s="261"/>
    </row>
    <row r="145" spans="1:37">
      <c r="A145" s="127"/>
      <c r="B145" s="261"/>
      <c r="C145" s="261"/>
      <c r="D145" s="261"/>
      <c r="E145" s="261"/>
      <c r="F145" s="261"/>
      <c r="G145" s="261"/>
      <c r="H145" s="261"/>
      <c r="I145" s="261"/>
      <c r="J145" s="261"/>
      <c r="K145" s="261"/>
      <c r="L145" s="261"/>
      <c r="M145" s="261"/>
      <c r="N145" s="261"/>
      <c r="O145" s="261"/>
      <c r="P145" s="261"/>
      <c r="Q145" s="261"/>
      <c r="R145" s="261"/>
      <c r="S145" s="261"/>
      <c r="T145" s="261"/>
      <c r="U145" s="261"/>
      <c r="V145" s="261"/>
      <c r="W145" s="261"/>
      <c r="X145" s="261"/>
      <c r="Y145" s="261"/>
      <c r="Z145" s="261"/>
      <c r="AA145" s="261"/>
      <c r="AB145" s="261"/>
      <c r="AC145" s="261"/>
      <c r="AD145" s="261"/>
      <c r="AE145" s="261"/>
      <c r="AF145" s="261"/>
      <c r="AG145" s="261"/>
      <c r="AJ145" s="261"/>
      <c r="AK145" s="261"/>
    </row>
    <row r="146" spans="1:37">
      <c r="A146" s="127"/>
      <c r="B146" s="261"/>
      <c r="C146" s="261"/>
      <c r="D146" s="261"/>
      <c r="E146" s="261"/>
      <c r="F146" s="261"/>
      <c r="G146" s="261"/>
      <c r="H146" s="261"/>
      <c r="I146" s="261"/>
      <c r="J146" s="261"/>
      <c r="K146" s="261"/>
      <c r="L146" s="261"/>
      <c r="M146" s="261"/>
      <c r="N146" s="261"/>
      <c r="O146" s="261"/>
      <c r="P146" s="261"/>
      <c r="Q146" s="261"/>
      <c r="R146" s="261"/>
      <c r="S146" s="261"/>
      <c r="T146" s="261"/>
      <c r="U146" s="261"/>
      <c r="V146" s="261"/>
      <c r="W146" s="261"/>
      <c r="X146" s="261"/>
      <c r="Y146" s="261"/>
      <c r="Z146" s="261"/>
      <c r="AA146" s="261"/>
      <c r="AB146" s="261"/>
      <c r="AC146" s="261"/>
      <c r="AD146" s="261"/>
      <c r="AE146" s="261"/>
      <c r="AF146" s="261"/>
      <c r="AG146" s="261"/>
      <c r="AJ146" s="261"/>
      <c r="AK146" s="261"/>
    </row>
    <row r="147" spans="1:37">
      <c r="A147" s="127"/>
      <c r="B147" s="261"/>
      <c r="C147" s="261"/>
      <c r="D147" s="261"/>
      <c r="E147" s="261"/>
      <c r="F147" s="261"/>
      <c r="G147" s="261"/>
      <c r="H147" s="261"/>
      <c r="I147" s="261"/>
      <c r="J147" s="261"/>
      <c r="K147" s="261"/>
      <c r="L147" s="261"/>
      <c r="M147" s="261"/>
      <c r="N147" s="261"/>
      <c r="O147" s="261"/>
      <c r="P147" s="261"/>
      <c r="Q147" s="261"/>
      <c r="R147" s="261"/>
      <c r="S147" s="261"/>
      <c r="T147" s="261"/>
      <c r="U147" s="261"/>
      <c r="V147" s="261"/>
      <c r="W147" s="261"/>
      <c r="X147" s="261"/>
      <c r="Y147" s="261"/>
      <c r="Z147" s="261"/>
      <c r="AA147" s="261"/>
      <c r="AB147" s="261"/>
      <c r="AC147" s="261"/>
      <c r="AD147" s="261"/>
      <c r="AE147" s="261"/>
      <c r="AF147" s="261"/>
      <c r="AG147" s="261"/>
      <c r="AJ147" s="261"/>
      <c r="AK147" s="261"/>
    </row>
    <row r="148" spans="1:37">
      <c r="A148" s="127"/>
      <c r="B148" s="261"/>
      <c r="C148" s="261"/>
      <c r="D148" s="261"/>
      <c r="E148" s="261"/>
      <c r="F148" s="261"/>
      <c r="G148" s="261"/>
      <c r="H148" s="261"/>
      <c r="I148" s="261"/>
      <c r="J148" s="261"/>
      <c r="K148" s="261"/>
      <c r="L148" s="261"/>
      <c r="M148" s="261"/>
      <c r="N148" s="261"/>
      <c r="O148" s="261"/>
      <c r="P148" s="261"/>
      <c r="Q148" s="261"/>
      <c r="R148" s="261"/>
      <c r="S148" s="261"/>
      <c r="T148" s="261"/>
      <c r="U148" s="261"/>
      <c r="V148" s="261"/>
      <c r="W148" s="261"/>
      <c r="X148" s="261"/>
      <c r="Y148" s="261"/>
      <c r="Z148" s="261"/>
      <c r="AA148" s="261"/>
      <c r="AB148" s="261"/>
      <c r="AC148" s="261"/>
      <c r="AD148" s="261"/>
      <c r="AE148" s="261"/>
      <c r="AF148" s="261"/>
      <c r="AG148" s="261"/>
      <c r="AJ148" s="261"/>
      <c r="AK148" s="261"/>
    </row>
    <row r="149" spans="1:37">
      <c r="A149" s="127"/>
      <c r="B149" s="261"/>
      <c r="C149" s="261"/>
      <c r="D149" s="261"/>
      <c r="E149" s="261"/>
      <c r="F149" s="261"/>
      <c r="G149" s="261"/>
      <c r="H149" s="261"/>
      <c r="I149" s="261"/>
      <c r="J149" s="261"/>
      <c r="K149" s="261"/>
      <c r="L149" s="261"/>
      <c r="M149" s="261"/>
      <c r="N149" s="261"/>
      <c r="O149" s="261"/>
      <c r="P149" s="261"/>
      <c r="Q149" s="261"/>
      <c r="R149" s="261"/>
      <c r="S149" s="261"/>
      <c r="T149" s="261"/>
      <c r="U149" s="261"/>
      <c r="V149" s="261"/>
      <c r="W149" s="261"/>
      <c r="X149" s="261"/>
      <c r="Y149" s="261"/>
      <c r="Z149" s="261"/>
      <c r="AA149" s="261"/>
      <c r="AB149" s="261"/>
      <c r="AC149" s="261"/>
      <c r="AD149" s="261"/>
      <c r="AE149" s="261"/>
      <c r="AF149" s="261"/>
      <c r="AG149" s="261"/>
      <c r="AJ149" s="261"/>
      <c r="AK149" s="261"/>
    </row>
    <row r="150" spans="1:37">
      <c r="A150" s="127"/>
      <c r="B150" s="261"/>
      <c r="C150" s="261"/>
      <c r="D150" s="261"/>
      <c r="E150" s="261"/>
      <c r="F150" s="261"/>
      <c r="G150" s="261"/>
      <c r="H150" s="261"/>
      <c r="I150" s="261"/>
      <c r="J150" s="261"/>
      <c r="K150" s="261"/>
      <c r="L150" s="261"/>
      <c r="M150" s="261"/>
      <c r="N150" s="261"/>
      <c r="O150" s="261"/>
      <c r="P150" s="261"/>
      <c r="Q150" s="261"/>
      <c r="R150" s="261"/>
      <c r="S150" s="261"/>
      <c r="T150" s="261"/>
      <c r="U150" s="261"/>
      <c r="V150" s="261"/>
      <c r="W150" s="261"/>
      <c r="X150" s="261"/>
      <c r="Y150" s="261"/>
      <c r="Z150" s="261"/>
      <c r="AA150" s="261"/>
      <c r="AB150" s="261"/>
      <c r="AC150" s="261"/>
      <c r="AD150" s="261"/>
      <c r="AE150" s="261"/>
      <c r="AF150" s="261"/>
      <c r="AG150" s="261"/>
      <c r="AJ150" s="261"/>
      <c r="AK150" s="261"/>
    </row>
    <row r="151" spans="1:37">
      <c r="A151" s="127"/>
      <c r="B151" s="261"/>
      <c r="C151" s="261"/>
      <c r="D151" s="261"/>
      <c r="E151" s="261"/>
      <c r="F151" s="261"/>
      <c r="G151" s="261"/>
      <c r="H151" s="261"/>
      <c r="I151" s="261"/>
      <c r="J151" s="261"/>
      <c r="K151" s="261"/>
      <c r="L151" s="261"/>
      <c r="M151" s="261"/>
      <c r="N151" s="261"/>
      <c r="O151" s="261"/>
      <c r="P151" s="261"/>
      <c r="Q151" s="261"/>
      <c r="R151" s="261"/>
      <c r="S151" s="261"/>
      <c r="T151" s="261"/>
      <c r="U151" s="261"/>
      <c r="V151" s="261"/>
      <c r="W151" s="261"/>
      <c r="X151" s="261"/>
      <c r="Y151" s="261"/>
      <c r="Z151" s="261"/>
      <c r="AA151" s="261"/>
      <c r="AB151" s="261"/>
      <c r="AC151" s="261"/>
      <c r="AD151" s="261"/>
      <c r="AE151" s="261"/>
      <c r="AF151" s="261"/>
      <c r="AG151" s="261"/>
      <c r="AJ151" s="261"/>
      <c r="AK151" s="261"/>
    </row>
    <row r="152" spans="1:37">
      <c r="A152" s="127"/>
      <c r="B152" s="261"/>
      <c r="C152" s="261"/>
      <c r="D152" s="261"/>
      <c r="E152" s="261"/>
      <c r="F152" s="261"/>
      <c r="G152" s="261"/>
      <c r="H152" s="261"/>
      <c r="I152" s="261"/>
      <c r="J152" s="261"/>
      <c r="K152" s="261"/>
      <c r="L152" s="261"/>
      <c r="M152" s="261"/>
      <c r="N152" s="261"/>
      <c r="O152" s="261"/>
      <c r="P152" s="261"/>
      <c r="Q152" s="261"/>
      <c r="R152" s="261"/>
      <c r="S152" s="261"/>
      <c r="T152" s="261"/>
      <c r="U152" s="261"/>
      <c r="V152" s="261"/>
      <c r="W152" s="261"/>
      <c r="X152" s="261"/>
      <c r="Y152" s="261"/>
      <c r="Z152" s="261"/>
      <c r="AA152" s="261"/>
      <c r="AB152" s="261"/>
      <c r="AC152" s="261"/>
      <c r="AD152" s="261"/>
      <c r="AE152" s="261"/>
      <c r="AF152" s="261"/>
      <c r="AG152" s="261"/>
      <c r="AJ152" s="261"/>
      <c r="AK152" s="261"/>
    </row>
    <row r="153" spans="1:37">
      <c r="A153" s="127"/>
      <c r="B153" s="261"/>
      <c r="C153" s="261"/>
      <c r="D153" s="261"/>
      <c r="E153" s="261"/>
      <c r="F153" s="261"/>
      <c r="G153" s="261"/>
      <c r="H153" s="261"/>
      <c r="I153" s="261"/>
      <c r="J153" s="261"/>
      <c r="K153" s="261"/>
      <c r="L153" s="261"/>
      <c r="M153" s="261"/>
      <c r="N153" s="261"/>
      <c r="O153" s="261"/>
      <c r="P153" s="261"/>
      <c r="Q153" s="261"/>
      <c r="R153" s="261"/>
      <c r="S153" s="261"/>
      <c r="T153" s="261"/>
      <c r="U153" s="261"/>
      <c r="V153" s="261"/>
      <c r="W153" s="261"/>
      <c r="X153" s="261"/>
      <c r="Y153" s="261"/>
      <c r="Z153" s="261"/>
      <c r="AA153" s="261"/>
      <c r="AB153" s="261"/>
      <c r="AC153" s="261"/>
      <c r="AD153" s="261"/>
      <c r="AE153" s="261"/>
      <c r="AF153" s="261"/>
      <c r="AG153" s="261"/>
      <c r="AJ153" s="261"/>
      <c r="AK153" s="261"/>
    </row>
    <row r="154" spans="1:37">
      <c r="A154" s="127"/>
      <c r="B154" s="261"/>
      <c r="C154" s="261"/>
      <c r="D154" s="261"/>
      <c r="E154" s="261"/>
      <c r="F154" s="261"/>
      <c r="G154" s="261"/>
      <c r="H154" s="261"/>
      <c r="I154" s="261"/>
      <c r="J154" s="261"/>
      <c r="K154" s="261"/>
      <c r="L154" s="261"/>
      <c r="M154" s="261"/>
      <c r="N154" s="261"/>
      <c r="O154" s="261"/>
      <c r="P154" s="261"/>
      <c r="Q154" s="261"/>
      <c r="R154" s="261"/>
      <c r="S154" s="261"/>
      <c r="T154" s="261"/>
      <c r="U154" s="261"/>
      <c r="V154" s="261"/>
      <c r="W154" s="261"/>
      <c r="X154" s="261"/>
      <c r="Y154" s="261"/>
      <c r="Z154" s="261"/>
      <c r="AA154" s="261"/>
      <c r="AB154" s="261"/>
      <c r="AC154" s="261"/>
      <c r="AD154" s="261"/>
      <c r="AE154" s="261"/>
      <c r="AF154" s="261"/>
      <c r="AG154" s="261"/>
      <c r="AJ154" s="261"/>
      <c r="AK154" s="261"/>
    </row>
    <row r="155" spans="1:37">
      <c r="A155" s="127"/>
      <c r="B155" s="261"/>
      <c r="C155" s="261"/>
      <c r="D155" s="261"/>
      <c r="E155" s="261"/>
      <c r="F155" s="261"/>
      <c r="G155" s="261"/>
      <c r="H155" s="261"/>
      <c r="I155" s="261"/>
      <c r="J155" s="261"/>
      <c r="K155" s="261"/>
      <c r="L155" s="261"/>
      <c r="M155" s="261"/>
      <c r="N155" s="261"/>
      <c r="O155" s="261"/>
      <c r="P155" s="261"/>
      <c r="Q155" s="261"/>
      <c r="R155" s="261"/>
      <c r="S155" s="261"/>
      <c r="T155" s="261"/>
      <c r="U155" s="261"/>
      <c r="V155" s="261"/>
      <c r="W155" s="261"/>
      <c r="X155" s="261"/>
      <c r="Y155" s="261"/>
      <c r="Z155" s="261"/>
      <c r="AA155" s="261"/>
      <c r="AB155" s="261"/>
      <c r="AC155" s="261"/>
      <c r="AD155" s="261"/>
      <c r="AE155" s="261"/>
      <c r="AF155" s="261"/>
      <c r="AG155" s="261"/>
      <c r="AJ155" s="261"/>
      <c r="AK155" s="261"/>
    </row>
    <row r="156" spans="1:37">
      <c r="A156" s="127"/>
      <c r="B156" s="261"/>
      <c r="C156" s="261"/>
      <c r="D156" s="261"/>
      <c r="E156" s="261"/>
      <c r="F156" s="261"/>
      <c r="G156" s="261"/>
      <c r="H156" s="261"/>
      <c r="I156" s="261"/>
      <c r="J156" s="261"/>
      <c r="K156" s="261"/>
      <c r="L156" s="261"/>
      <c r="M156" s="261"/>
      <c r="N156" s="261"/>
      <c r="O156" s="261"/>
      <c r="P156" s="261"/>
      <c r="Q156" s="261"/>
      <c r="R156" s="261"/>
      <c r="S156" s="261"/>
      <c r="T156" s="261"/>
      <c r="U156" s="261"/>
      <c r="V156" s="261"/>
      <c r="W156" s="261"/>
      <c r="X156" s="261"/>
      <c r="Y156" s="261"/>
      <c r="Z156" s="261"/>
      <c r="AA156" s="261"/>
      <c r="AB156" s="261"/>
      <c r="AC156" s="261"/>
      <c r="AD156" s="261"/>
      <c r="AE156" s="261"/>
      <c r="AF156" s="261"/>
      <c r="AG156" s="261"/>
      <c r="AJ156" s="261"/>
      <c r="AK156" s="261"/>
    </row>
    <row r="157" spans="1:37">
      <c r="A157" s="127"/>
      <c r="B157" s="261"/>
      <c r="C157" s="261"/>
      <c r="D157" s="261"/>
      <c r="E157" s="261"/>
      <c r="F157" s="261"/>
      <c r="G157" s="261"/>
      <c r="H157" s="261"/>
      <c r="I157" s="261"/>
      <c r="J157" s="261"/>
      <c r="K157" s="261"/>
      <c r="L157" s="261"/>
      <c r="M157" s="261"/>
      <c r="N157" s="261"/>
      <c r="O157" s="261"/>
      <c r="P157" s="261"/>
      <c r="Q157" s="261"/>
      <c r="R157" s="261"/>
      <c r="S157" s="261"/>
      <c r="T157" s="261"/>
      <c r="U157" s="261"/>
      <c r="V157" s="261"/>
      <c r="W157" s="261"/>
      <c r="X157" s="261"/>
      <c r="Y157" s="261"/>
      <c r="Z157" s="261"/>
      <c r="AA157" s="261"/>
      <c r="AB157" s="261"/>
      <c r="AC157" s="261"/>
      <c r="AD157" s="261"/>
      <c r="AE157" s="261"/>
      <c r="AF157" s="261"/>
      <c r="AG157" s="261"/>
      <c r="AJ157" s="261"/>
      <c r="AK157" s="261"/>
    </row>
    <row r="158" spans="1:37">
      <c r="A158" s="127"/>
      <c r="B158" s="261"/>
      <c r="C158" s="261"/>
      <c r="D158" s="261"/>
      <c r="E158" s="261"/>
      <c r="F158" s="261"/>
      <c r="G158" s="261"/>
      <c r="H158" s="261"/>
      <c r="I158" s="261"/>
      <c r="J158" s="261"/>
      <c r="K158" s="261"/>
      <c r="L158" s="261"/>
      <c r="M158" s="261"/>
      <c r="N158" s="261"/>
      <c r="O158" s="261"/>
      <c r="P158" s="261"/>
      <c r="Q158" s="261"/>
      <c r="R158" s="261"/>
      <c r="S158" s="261"/>
      <c r="T158" s="261"/>
      <c r="U158" s="261"/>
      <c r="V158" s="261"/>
      <c r="W158" s="261"/>
      <c r="X158" s="261"/>
      <c r="Y158" s="261"/>
      <c r="Z158" s="261"/>
      <c r="AA158" s="261"/>
      <c r="AB158" s="261"/>
      <c r="AC158" s="261"/>
      <c r="AD158" s="261"/>
      <c r="AE158" s="261"/>
      <c r="AF158" s="261"/>
      <c r="AG158" s="261"/>
      <c r="AJ158" s="261"/>
      <c r="AK158" s="261"/>
    </row>
    <row r="159" spans="1:37">
      <c r="A159" s="127"/>
      <c r="B159" s="261"/>
      <c r="C159" s="261"/>
      <c r="D159" s="261"/>
      <c r="E159" s="261"/>
      <c r="F159" s="261"/>
      <c r="G159" s="261"/>
      <c r="H159" s="261"/>
      <c r="I159" s="261"/>
      <c r="J159" s="261"/>
      <c r="K159" s="261"/>
      <c r="L159" s="261"/>
      <c r="M159" s="261"/>
      <c r="N159" s="261"/>
      <c r="O159" s="261"/>
      <c r="P159" s="261"/>
      <c r="Q159" s="261"/>
      <c r="R159" s="261"/>
      <c r="S159" s="261"/>
      <c r="T159" s="261"/>
      <c r="U159" s="261"/>
      <c r="V159" s="261"/>
      <c r="W159" s="261"/>
      <c r="X159" s="261"/>
      <c r="Y159" s="261"/>
      <c r="Z159" s="261"/>
      <c r="AA159" s="261"/>
      <c r="AB159" s="261"/>
      <c r="AC159" s="261"/>
      <c r="AD159" s="261"/>
      <c r="AE159" s="261"/>
      <c r="AF159" s="261"/>
      <c r="AG159" s="261"/>
      <c r="AJ159" s="261"/>
      <c r="AK159" s="261"/>
    </row>
    <row r="160" spans="1:37">
      <c r="A160" s="127"/>
      <c r="B160" s="261"/>
      <c r="C160" s="261"/>
      <c r="D160" s="261"/>
      <c r="E160" s="261"/>
      <c r="F160" s="261"/>
      <c r="G160" s="261"/>
      <c r="H160" s="261"/>
      <c r="I160" s="261"/>
      <c r="J160" s="261"/>
      <c r="K160" s="261"/>
      <c r="L160" s="261"/>
      <c r="M160" s="261"/>
      <c r="N160" s="261"/>
      <c r="O160" s="261"/>
      <c r="P160" s="261"/>
      <c r="Q160" s="261"/>
      <c r="R160" s="261"/>
      <c r="S160" s="261"/>
      <c r="T160" s="261"/>
      <c r="U160" s="261"/>
      <c r="V160" s="261"/>
      <c r="W160" s="261"/>
      <c r="X160" s="261"/>
      <c r="Y160" s="261"/>
      <c r="Z160" s="261"/>
      <c r="AA160" s="261"/>
      <c r="AB160" s="261"/>
      <c r="AC160" s="261"/>
      <c r="AD160" s="261"/>
      <c r="AE160" s="261"/>
      <c r="AF160" s="261"/>
      <c r="AG160" s="261"/>
      <c r="AJ160" s="261"/>
      <c r="AK160" s="261"/>
    </row>
    <row r="161" spans="1:37">
      <c r="A161" s="127"/>
      <c r="B161" s="261"/>
      <c r="C161" s="261"/>
      <c r="D161" s="261"/>
      <c r="E161" s="261"/>
      <c r="F161" s="261"/>
      <c r="G161" s="261"/>
      <c r="H161" s="261"/>
      <c r="I161" s="261"/>
      <c r="J161" s="261"/>
      <c r="K161" s="261"/>
      <c r="L161" s="261"/>
      <c r="M161" s="261"/>
      <c r="N161" s="261"/>
      <c r="O161" s="261"/>
      <c r="P161" s="261"/>
      <c r="Q161" s="261"/>
      <c r="R161" s="261"/>
      <c r="S161" s="261"/>
      <c r="T161" s="261"/>
      <c r="U161" s="261"/>
      <c r="V161" s="261"/>
      <c r="W161" s="261"/>
      <c r="X161" s="261"/>
      <c r="Y161" s="261"/>
      <c r="Z161" s="261"/>
      <c r="AA161" s="261"/>
      <c r="AB161" s="261"/>
      <c r="AC161" s="261"/>
      <c r="AD161" s="261"/>
      <c r="AE161" s="261"/>
      <c r="AF161" s="261"/>
      <c r="AG161" s="261"/>
      <c r="AJ161" s="261"/>
      <c r="AK161" s="261"/>
    </row>
    <row r="162" spans="1:37">
      <c r="A162" s="127"/>
      <c r="B162" s="261"/>
      <c r="C162" s="261"/>
      <c r="D162" s="261"/>
      <c r="E162" s="261"/>
      <c r="F162" s="261"/>
      <c r="G162" s="261"/>
      <c r="H162" s="261"/>
      <c r="I162" s="261"/>
      <c r="J162" s="261"/>
      <c r="K162" s="261"/>
      <c r="L162" s="261"/>
      <c r="M162" s="261"/>
      <c r="N162" s="261"/>
      <c r="O162" s="261"/>
      <c r="P162" s="261"/>
      <c r="Q162" s="261"/>
      <c r="R162" s="261"/>
      <c r="S162" s="261"/>
      <c r="T162" s="261"/>
      <c r="U162" s="261"/>
      <c r="V162" s="261"/>
      <c r="W162" s="261"/>
      <c r="X162" s="261"/>
      <c r="Y162" s="261"/>
      <c r="Z162" s="261"/>
      <c r="AA162" s="261"/>
      <c r="AB162" s="261"/>
      <c r="AC162" s="261"/>
      <c r="AD162" s="261"/>
      <c r="AE162" s="261"/>
      <c r="AF162" s="261"/>
      <c r="AG162" s="261"/>
      <c r="AJ162" s="261"/>
      <c r="AK162" s="261"/>
    </row>
    <row r="163" spans="1:37">
      <c r="A163" s="127"/>
      <c r="B163" s="261"/>
      <c r="C163" s="261"/>
      <c r="D163" s="261"/>
      <c r="E163" s="261"/>
      <c r="F163" s="261"/>
      <c r="G163" s="261"/>
      <c r="H163" s="261"/>
      <c r="I163" s="261"/>
      <c r="J163" s="261"/>
      <c r="K163" s="261"/>
      <c r="L163" s="261"/>
      <c r="M163" s="261"/>
      <c r="N163" s="261"/>
      <c r="O163" s="261"/>
      <c r="P163" s="261"/>
      <c r="Q163" s="261"/>
      <c r="R163" s="261"/>
      <c r="S163" s="261"/>
      <c r="T163" s="261"/>
      <c r="U163" s="261"/>
      <c r="V163" s="261"/>
      <c r="W163" s="261"/>
      <c r="X163" s="261"/>
      <c r="Y163" s="261"/>
      <c r="Z163" s="261"/>
      <c r="AA163" s="261"/>
      <c r="AB163" s="261"/>
      <c r="AC163" s="261"/>
      <c r="AD163" s="261"/>
      <c r="AE163" s="261"/>
      <c r="AF163" s="261"/>
      <c r="AG163" s="261"/>
      <c r="AJ163" s="261"/>
      <c r="AK163" s="261"/>
    </row>
    <row r="164" spans="1:37">
      <c r="A164" s="127"/>
      <c r="B164" s="261"/>
      <c r="C164" s="261"/>
      <c r="D164" s="261"/>
      <c r="E164" s="261"/>
      <c r="F164" s="261"/>
      <c r="G164" s="261"/>
      <c r="H164" s="261"/>
      <c r="I164" s="261"/>
      <c r="J164" s="261"/>
      <c r="K164" s="261"/>
      <c r="L164" s="261"/>
      <c r="M164" s="261"/>
      <c r="N164" s="261"/>
      <c r="O164" s="261"/>
      <c r="P164" s="261"/>
      <c r="Q164" s="261"/>
      <c r="R164" s="261"/>
      <c r="S164" s="261"/>
      <c r="T164" s="261"/>
      <c r="U164" s="261"/>
      <c r="V164" s="261"/>
      <c r="W164" s="261"/>
      <c r="X164" s="261"/>
      <c r="Y164" s="261"/>
      <c r="Z164" s="261"/>
      <c r="AA164" s="261"/>
      <c r="AB164" s="261"/>
      <c r="AC164" s="261"/>
      <c r="AD164" s="261"/>
      <c r="AE164" s="261"/>
      <c r="AF164" s="261"/>
      <c r="AG164" s="261"/>
      <c r="AJ164" s="261"/>
      <c r="AK164" s="261"/>
    </row>
    <row r="165" spans="1:37">
      <c r="A165" s="127"/>
      <c r="B165" s="261"/>
      <c r="C165" s="261"/>
      <c r="D165" s="261"/>
      <c r="E165" s="261"/>
      <c r="F165" s="261"/>
      <c r="G165" s="261"/>
      <c r="H165" s="261"/>
      <c r="I165" s="261"/>
      <c r="J165" s="261"/>
      <c r="K165" s="261"/>
      <c r="L165" s="261"/>
      <c r="M165" s="261"/>
      <c r="N165" s="261"/>
      <c r="O165" s="261"/>
      <c r="P165" s="261"/>
      <c r="Q165" s="261"/>
      <c r="R165" s="261"/>
      <c r="S165" s="261"/>
      <c r="T165" s="261"/>
      <c r="U165" s="261"/>
      <c r="V165" s="261"/>
      <c r="W165" s="261"/>
      <c r="X165" s="261"/>
      <c r="Y165" s="261"/>
      <c r="Z165" s="261"/>
      <c r="AA165" s="261"/>
      <c r="AB165" s="261"/>
      <c r="AC165" s="261"/>
      <c r="AD165" s="261"/>
      <c r="AE165" s="261"/>
      <c r="AF165" s="261"/>
      <c r="AG165" s="261"/>
      <c r="AJ165" s="261"/>
      <c r="AK165" s="261"/>
    </row>
    <row r="166" spans="1:37">
      <c r="A166" s="127"/>
      <c r="B166" s="261"/>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c r="AA166" s="261"/>
      <c r="AB166" s="261"/>
      <c r="AC166" s="261"/>
      <c r="AD166" s="261"/>
      <c r="AE166" s="261"/>
      <c r="AF166" s="261"/>
      <c r="AG166" s="261"/>
      <c r="AJ166" s="261"/>
      <c r="AK166" s="261"/>
    </row>
    <row r="167" spans="1:37">
      <c r="A167" s="127"/>
      <c r="B167" s="261"/>
      <c r="C167" s="261"/>
      <c r="D167" s="261"/>
      <c r="E167" s="261"/>
      <c r="F167" s="261"/>
      <c r="G167" s="261"/>
      <c r="H167" s="261"/>
      <c r="I167" s="261"/>
      <c r="J167" s="261"/>
      <c r="K167" s="261"/>
      <c r="L167" s="261"/>
      <c r="M167" s="261"/>
      <c r="N167" s="261"/>
      <c r="O167" s="261"/>
      <c r="P167" s="261"/>
      <c r="Q167" s="261"/>
      <c r="R167" s="261"/>
      <c r="S167" s="261"/>
      <c r="T167" s="261"/>
      <c r="U167" s="261"/>
      <c r="V167" s="261"/>
      <c r="W167" s="261"/>
      <c r="X167" s="261"/>
      <c r="Y167" s="261"/>
      <c r="Z167" s="261"/>
      <c r="AA167" s="261"/>
      <c r="AB167" s="261"/>
      <c r="AC167" s="261"/>
      <c r="AD167" s="261"/>
      <c r="AE167" s="261"/>
      <c r="AF167" s="261"/>
      <c r="AG167" s="261"/>
      <c r="AJ167" s="261"/>
      <c r="AK167" s="261"/>
    </row>
    <row r="168" spans="1:37">
      <c r="A168" s="127"/>
      <c r="B168" s="261"/>
      <c r="C168" s="261"/>
      <c r="D168" s="261"/>
      <c r="E168" s="261"/>
      <c r="F168" s="261"/>
      <c r="G168" s="261"/>
      <c r="H168" s="261"/>
      <c r="I168" s="261"/>
      <c r="J168" s="261"/>
      <c r="K168" s="261"/>
      <c r="L168" s="261"/>
      <c r="M168" s="261"/>
      <c r="N168" s="261"/>
      <c r="O168" s="261"/>
      <c r="P168" s="261"/>
      <c r="Q168" s="261"/>
      <c r="R168" s="261"/>
      <c r="S168" s="261"/>
      <c r="T168" s="261"/>
      <c r="U168" s="261"/>
      <c r="V168" s="261"/>
      <c r="W168" s="261"/>
      <c r="X168" s="261"/>
      <c r="Y168" s="261"/>
      <c r="Z168" s="261"/>
      <c r="AA168" s="261"/>
      <c r="AB168" s="261"/>
      <c r="AC168" s="261"/>
      <c r="AD168" s="261"/>
      <c r="AE168" s="261"/>
      <c r="AF168" s="261"/>
      <c r="AG168" s="261"/>
      <c r="AJ168" s="261"/>
      <c r="AK168" s="261"/>
    </row>
    <row r="169" spans="1:37">
      <c r="A169" s="127"/>
      <c r="B169" s="261"/>
      <c r="C169" s="261"/>
      <c r="D169" s="261"/>
      <c r="E169" s="261"/>
      <c r="F169" s="261"/>
      <c r="G169" s="261"/>
      <c r="H169" s="261"/>
      <c r="I169" s="261"/>
      <c r="J169" s="261"/>
      <c r="K169" s="261"/>
      <c r="L169" s="261"/>
      <c r="M169" s="261"/>
      <c r="N169" s="261"/>
      <c r="O169" s="261"/>
      <c r="P169" s="261"/>
      <c r="Q169" s="261"/>
      <c r="R169" s="261"/>
      <c r="S169" s="261"/>
      <c r="T169" s="261"/>
      <c r="U169" s="261"/>
      <c r="V169" s="261"/>
      <c r="W169" s="261"/>
      <c r="X169" s="261"/>
      <c r="Y169" s="261"/>
      <c r="Z169" s="261"/>
      <c r="AA169" s="261"/>
      <c r="AB169" s="261"/>
      <c r="AC169" s="261"/>
      <c r="AD169" s="261"/>
      <c r="AE169" s="261"/>
      <c r="AF169" s="261"/>
      <c r="AG169" s="261"/>
      <c r="AJ169" s="261"/>
      <c r="AK169" s="261"/>
    </row>
    <row r="170" spans="1:37">
      <c r="A170" s="127"/>
      <c r="B170" s="261"/>
      <c r="C170" s="261"/>
      <c r="D170" s="261"/>
      <c r="E170" s="261"/>
      <c r="F170" s="261"/>
      <c r="G170" s="261"/>
      <c r="H170" s="261"/>
      <c r="I170" s="261"/>
      <c r="J170" s="261"/>
      <c r="K170" s="261"/>
      <c r="L170" s="261"/>
      <c r="M170" s="261"/>
      <c r="N170" s="261"/>
      <c r="O170" s="261"/>
      <c r="P170" s="261"/>
      <c r="Q170" s="261"/>
      <c r="R170" s="261"/>
      <c r="S170" s="261"/>
      <c r="T170" s="261"/>
      <c r="U170" s="261"/>
      <c r="V170" s="261"/>
      <c r="W170" s="261"/>
      <c r="X170" s="261"/>
      <c r="Y170" s="261"/>
      <c r="Z170" s="261"/>
      <c r="AA170" s="261"/>
      <c r="AB170" s="261"/>
      <c r="AC170" s="261"/>
      <c r="AD170" s="261"/>
      <c r="AE170" s="261"/>
      <c r="AF170" s="261"/>
      <c r="AG170" s="261"/>
      <c r="AJ170" s="261"/>
      <c r="AK170" s="261"/>
    </row>
    <row r="171" spans="1:37">
      <c r="A171" s="127"/>
      <c r="B171" s="261"/>
      <c r="C171" s="261"/>
      <c r="D171" s="261"/>
      <c r="E171" s="261"/>
      <c r="F171" s="261"/>
      <c r="G171" s="261"/>
      <c r="H171" s="261"/>
      <c r="I171" s="261"/>
      <c r="J171" s="261"/>
      <c r="K171" s="261"/>
      <c r="L171" s="261"/>
      <c r="M171" s="261"/>
      <c r="N171" s="261"/>
      <c r="O171" s="261"/>
      <c r="P171" s="261"/>
      <c r="Q171" s="261"/>
      <c r="R171" s="261"/>
      <c r="S171" s="261"/>
      <c r="T171" s="261"/>
      <c r="U171" s="261"/>
      <c r="V171" s="261"/>
      <c r="W171" s="261"/>
      <c r="X171" s="261"/>
      <c r="Y171" s="261"/>
      <c r="Z171" s="261"/>
      <c r="AA171" s="261"/>
      <c r="AB171" s="261"/>
      <c r="AC171" s="261"/>
      <c r="AD171" s="261"/>
      <c r="AE171" s="261"/>
      <c r="AF171" s="261"/>
      <c r="AG171" s="261"/>
      <c r="AJ171" s="261"/>
      <c r="AK171" s="261"/>
    </row>
    <row r="172" spans="1:37">
      <c r="A172" s="127"/>
      <c r="B172" s="261"/>
      <c r="C172" s="261"/>
      <c r="D172" s="261"/>
      <c r="E172" s="261"/>
      <c r="F172" s="261"/>
      <c r="G172" s="261"/>
      <c r="H172" s="261"/>
      <c r="I172" s="261"/>
      <c r="J172" s="261"/>
      <c r="K172" s="261"/>
      <c r="L172" s="261"/>
      <c r="M172" s="261"/>
      <c r="N172" s="261"/>
      <c r="O172" s="261"/>
      <c r="P172" s="261"/>
      <c r="Q172" s="261"/>
      <c r="R172" s="261"/>
      <c r="S172" s="261"/>
      <c r="T172" s="261"/>
      <c r="U172" s="261"/>
      <c r="V172" s="261"/>
      <c r="W172" s="261"/>
      <c r="X172" s="261"/>
      <c r="Y172" s="261"/>
      <c r="Z172" s="261"/>
      <c r="AA172" s="261"/>
      <c r="AB172" s="261"/>
      <c r="AC172" s="261"/>
      <c r="AD172" s="261"/>
      <c r="AE172" s="261"/>
      <c r="AF172" s="261"/>
      <c r="AG172" s="261"/>
      <c r="AJ172" s="261"/>
      <c r="AK172" s="261"/>
    </row>
    <row r="173" spans="1:37">
      <c r="A173" s="127"/>
      <c r="B173" s="127"/>
      <c r="C173" s="127"/>
      <c r="D173" s="127"/>
      <c r="E173" s="127"/>
      <c r="F173" s="127"/>
      <c r="G173" s="127"/>
      <c r="H173" s="127"/>
      <c r="I173" s="127"/>
      <c r="J173" s="127"/>
      <c r="K173" s="127"/>
      <c r="L173" s="127"/>
      <c r="M173" s="127"/>
      <c r="N173" s="127"/>
      <c r="O173" s="127"/>
      <c r="P173" s="127"/>
      <c r="X173" s="261"/>
      <c r="Y173" s="261"/>
      <c r="Z173" s="261"/>
      <c r="AA173" s="261"/>
      <c r="AB173" s="261"/>
      <c r="AC173" s="261"/>
      <c r="AD173" s="261"/>
      <c r="AE173" s="261"/>
      <c r="AF173" s="261"/>
      <c r="AG173" s="261"/>
    </row>
    <row r="174" spans="1:37">
      <c r="A174" s="127"/>
      <c r="B174" s="127"/>
      <c r="C174" s="127"/>
      <c r="D174" s="127"/>
      <c r="E174" s="127"/>
      <c r="F174" s="127"/>
      <c r="G174" s="127"/>
      <c r="H174" s="127"/>
      <c r="I174" s="127"/>
      <c r="J174" s="127"/>
      <c r="K174" s="127"/>
      <c r="L174" s="127"/>
      <c r="M174" s="127"/>
      <c r="N174" s="127"/>
      <c r="O174" s="127"/>
      <c r="P174" s="127"/>
      <c r="X174" s="261"/>
      <c r="Y174" s="261"/>
      <c r="Z174" s="261"/>
      <c r="AA174" s="261"/>
      <c r="AB174" s="261"/>
      <c r="AC174" s="261"/>
      <c r="AD174" s="261"/>
      <c r="AE174" s="261"/>
      <c r="AF174" s="261"/>
      <c r="AG174" s="261"/>
    </row>
    <row r="175" spans="1:37">
      <c r="A175" s="127"/>
      <c r="B175" s="127"/>
      <c r="C175" s="127"/>
      <c r="D175" s="127"/>
      <c r="E175" s="127"/>
      <c r="F175" s="127"/>
      <c r="G175" s="127"/>
      <c r="H175" s="127"/>
      <c r="I175" s="127"/>
      <c r="J175" s="127"/>
      <c r="K175" s="127"/>
      <c r="L175" s="127"/>
      <c r="M175" s="127"/>
      <c r="N175" s="127"/>
      <c r="O175" s="127"/>
      <c r="P175" s="127"/>
      <c r="X175" s="261"/>
      <c r="Y175" s="261"/>
      <c r="Z175" s="261"/>
      <c r="AA175" s="261"/>
      <c r="AB175" s="261"/>
      <c r="AC175" s="261"/>
      <c r="AD175" s="261"/>
      <c r="AE175" s="261"/>
      <c r="AF175" s="261"/>
      <c r="AG175" s="261"/>
    </row>
    <row r="176" spans="1:37">
      <c r="A176" s="127"/>
      <c r="B176" s="127"/>
      <c r="C176" s="127"/>
      <c r="D176" s="127"/>
      <c r="E176" s="127"/>
      <c r="F176" s="127"/>
      <c r="G176" s="127"/>
      <c r="H176" s="127"/>
      <c r="I176" s="127"/>
      <c r="J176" s="127"/>
      <c r="K176" s="127"/>
      <c r="L176" s="127"/>
      <c r="M176" s="127"/>
      <c r="N176" s="127"/>
      <c r="O176" s="127"/>
      <c r="P176" s="127"/>
      <c r="X176" s="261"/>
      <c r="Y176" s="261"/>
      <c r="Z176" s="261"/>
      <c r="AA176" s="261"/>
      <c r="AB176" s="261"/>
      <c r="AC176" s="261"/>
      <c r="AD176" s="261"/>
      <c r="AE176" s="261"/>
      <c r="AF176" s="261"/>
      <c r="AG176" s="261"/>
    </row>
    <row r="177" spans="1:33">
      <c r="A177" s="127"/>
      <c r="B177" s="127"/>
      <c r="C177" s="127"/>
      <c r="D177" s="127"/>
      <c r="E177" s="127"/>
      <c r="F177" s="127"/>
      <c r="G177" s="127"/>
      <c r="H177" s="127"/>
      <c r="I177" s="127"/>
      <c r="J177" s="127"/>
      <c r="K177" s="127"/>
      <c r="L177" s="127"/>
      <c r="M177" s="127"/>
      <c r="N177" s="127"/>
      <c r="O177" s="127"/>
      <c r="P177" s="127"/>
      <c r="X177" s="261"/>
      <c r="Y177" s="261"/>
      <c r="Z177" s="261"/>
      <c r="AA177" s="261"/>
      <c r="AB177" s="261"/>
      <c r="AC177" s="261"/>
      <c r="AD177" s="261"/>
      <c r="AE177" s="261"/>
      <c r="AF177" s="261"/>
      <c r="AG177" s="261"/>
    </row>
    <row r="178" spans="1:33">
      <c r="A178" s="127"/>
      <c r="B178" s="127"/>
      <c r="C178" s="127"/>
      <c r="D178" s="127"/>
      <c r="E178" s="127"/>
      <c r="F178" s="127"/>
      <c r="G178" s="127"/>
      <c r="H178" s="127"/>
      <c r="I178" s="127"/>
      <c r="J178" s="127"/>
      <c r="K178" s="127"/>
      <c r="L178" s="127"/>
      <c r="M178" s="127"/>
      <c r="N178" s="127"/>
      <c r="O178" s="127"/>
      <c r="P178" s="127"/>
      <c r="X178" s="261"/>
      <c r="Y178" s="261"/>
      <c r="Z178" s="261"/>
      <c r="AA178" s="261"/>
      <c r="AB178" s="261"/>
      <c r="AC178" s="261"/>
      <c r="AD178" s="261"/>
      <c r="AE178" s="261"/>
      <c r="AF178" s="261"/>
      <c r="AG178" s="261"/>
    </row>
    <row r="179" spans="1:33">
      <c r="A179" s="127"/>
      <c r="B179" s="127"/>
      <c r="C179" s="127"/>
      <c r="D179" s="127"/>
      <c r="E179" s="127"/>
      <c r="F179" s="127"/>
      <c r="G179" s="127"/>
      <c r="H179" s="127"/>
      <c r="I179" s="127"/>
      <c r="J179" s="127"/>
      <c r="K179" s="127"/>
      <c r="L179" s="127"/>
      <c r="M179" s="127"/>
      <c r="N179" s="127"/>
      <c r="O179" s="127"/>
      <c r="P179" s="127"/>
      <c r="X179" s="261"/>
      <c r="Y179" s="261"/>
      <c r="Z179" s="261"/>
      <c r="AA179" s="261"/>
      <c r="AB179" s="261"/>
      <c r="AC179" s="261"/>
      <c r="AD179" s="261"/>
      <c r="AE179" s="261"/>
      <c r="AF179" s="261"/>
      <c r="AG179" s="261"/>
    </row>
    <row r="180" spans="1:33">
      <c r="A180" s="127"/>
      <c r="B180" s="127"/>
      <c r="C180" s="127"/>
      <c r="D180" s="127"/>
      <c r="E180" s="127"/>
      <c r="F180" s="127"/>
      <c r="G180" s="127"/>
      <c r="H180" s="127"/>
      <c r="I180" s="127"/>
      <c r="J180" s="127"/>
      <c r="K180" s="127"/>
      <c r="L180" s="127"/>
      <c r="M180" s="127"/>
      <c r="N180" s="127"/>
      <c r="O180" s="127"/>
      <c r="P180" s="127"/>
      <c r="X180" s="261"/>
      <c r="Y180" s="261"/>
      <c r="Z180" s="261"/>
      <c r="AA180" s="261"/>
      <c r="AB180" s="261"/>
      <c r="AC180" s="261"/>
      <c r="AD180" s="261"/>
      <c r="AE180" s="261"/>
      <c r="AF180" s="261"/>
      <c r="AG180" s="261"/>
    </row>
    <row r="181" spans="1:33">
      <c r="A181" s="127"/>
      <c r="B181" s="127"/>
      <c r="C181" s="127"/>
      <c r="D181" s="127"/>
      <c r="E181" s="127"/>
      <c r="F181" s="127"/>
      <c r="G181" s="127"/>
      <c r="H181" s="127"/>
      <c r="I181" s="127"/>
      <c r="J181" s="127"/>
      <c r="K181" s="127"/>
      <c r="L181" s="127"/>
      <c r="M181" s="127"/>
      <c r="N181" s="127"/>
      <c r="O181" s="127"/>
      <c r="P181" s="127"/>
      <c r="X181" s="261"/>
      <c r="Y181" s="261"/>
      <c r="Z181" s="261"/>
      <c r="AA181" s="261"/>
      <c r="AB181" s="261"/>
      <c r="AC181" s="261"/>
      <c r="AD181" s="261"/>
      <c r="AE181" s="261"/>
      <c r="AF181" s="261"/>
      <c r="AG181" s="261"/>
    </row>
    <row r="182" spans="1:33">
      <c r="A182" s="127"/>
      <c r="B182" s="127"/>
      <c r="C182" s="127"/>
      <c r="D182" s="127"/>
      <c r="E182" s="127"/>
      <c r="F182" s="127"/>
      <c r="G182" s="127"/>
      <c r="H182" s="127"/>
      <c r="I182" s="127"/>
      <c r="J182" s="127"/>
      <c r="K182" s="127"/>
      <c r="L182" s="127"/>
      <c r="M182" s="127"/>
      <c r="N182" s="127"/>
      <c r="O182" s="127"/>
      <c r="P182" s="127"/>
      <c r="X182" s="261"/>
      <c r="Y182" s="261"/>
      <c r="Z182" s="261"/>
      <c r="AA182" s="261"/>
      <c r="AB182" s="261"/>
      <c r="AC182" s="261"/>
      <c r="AD182" s="261"/>
      <c r="AE182" s="261"/>
      <c r="AF182" s="261"/>
      <c r="AG182" s="261"/>
    </row>
    <row r="183" spans="1:33">
      <c r="A183" s="127"/>
      <c r="B183" s="127"/>
      <c r="C183" s="127"/>
      <c r="D183" s="127"/>
      <c r="E183" s="127"/>
      <c r="F183" s="127"/>
      <c r="G183" s="127"/>
      <c r="H183" s="127"/>
      <c r="I183" s="127"/>
      <c r="J183" s="127"/>
      <c r="K183" s="127"/>
      <c r="L183" s="127"/>
      <c r="M183" s="127"/>
      <c r="N183" s="127"/>
      <c r="O183" s="127"/>
      <c r="P183" s="127"/>
      <c r="X183" s="261"/>
      <c r="Y183" s="261"/>
      <c r="Z183" s="261"/>
      <c r="AA183" s="261"/>
      <c r="AB183" s="261"/>
      <c r="AC183" s="261"/>
      <c r="AD183" s="261"/>
      <c r="AE183" s="261"/>
      <c r="AF183" s="261"/>
      <c r="AG183" s="261"/>
    </row>
    <row r="184" spans="1:33">
      <c r="A184" s="127"/>
      <c r="B184" s="127"/>
      <c r="C184" s="127"/>
      <c r="D184" s="127"/>
      <c r="E184" s="127"/>
      <c r="F184" s="127"/>
      <c r="G184" s="127"/>
      <c r="H184" s="127"/>
      <c r="I184" s="127"/>
      <c r="J184" s="127"/>
      <c r="K184" s="127"/>
      <c r="L184" s="127"/>
      <c r="M184" s="127"/>
      <c r="N184" s="127"/>
      <c r="O184" s="127"/>
      <c r="P184" s="127"/>
      <c r="X184" s="261"/>
      <c r="Y184" s="261"/>
      <c r="Z184" s="261"/>
      <c r="AA184" s="261"/>
      <c r="AB184" s="261"/>
      <c r="AC184" s="261"/>
      <c r="AD184" s="261"/>
      <c r="AE184" s="261"/>
      <c r="AF184" s="261"/>
      <c r="AG184" s="261"/>
    </row>
    <row r="185" spans="1:33">
      <c r="A185" s="127"/>
      <c r="B185" s="127"/>
      <c r="C185" s="127"/>
      <c r="D185" s="127"/>
      <c r="E185" s="127"/>
      <c r="F185" s="127"/>
      <c r="G185" s="127"/>
      <c r="H185" s="127"/>
      <c r="I185" s="127"/>
      <c r="J185" s="127"/>
      <c r="K185" s="127"/>
      <c r="L185" s="127"/>
      <c r="M185" s="127"/>
      <c r="N185" s="127"/>
      <c r="O185" s="127"/>
      <c r="P185" s="127"/>
      <c r="X185" s="261"/>
      <c r="Y185" s="261"/>
      <c r="Z185" s="261"/>
      <c r="AA185" s="261"/>
      <c r="AB185" s="261"/>
      <c r="AC185" s="261"/>
      <c r="AD185" s="261"/>
      <c r="AE185" s="261"/>
      <c r="AF185" s="261"/>
      <c r="AG185" s="261"/>
    </row>
    <row r="186" spans="1:33">
      <c r="A186" s="127"/>
      <c r="B186" s="127"/>
      <c r="C186" s="127"/>
      <c r="D186" s="127"/>
      <c r="E186" s="127"/>
      <c r="F186" s="127"/>
      <c r="G186" s="127"/>
      <c r="H186" s="127"/>
      <c r="I186" s="127"/>
      <c r="J186" s="127"/>
      <c r="K186" s="127"/>
      <c r="L186" s="127"/>
      <c r="M186" s="127"/>
      <c r="N186" s="127"/>
      <c r="O186" s="127"/>
      <c r="P186" s="127"/>
      <c r="X186" s="261"/>
      <c r="Y186" s="261"/>
      <c r="Z186" s="261"/>
      <c r="AA186" s="261"/>
      <c r="AB186" s="261"/>
      <c r="AC186" s="261"/>
      <c r="AD186" s="261"/>
      <c r="AE186" s="261"/>
      <c r="AF186" s="261"/>
      <c r="AG186" s="261"/>
    </row>
    <row r="187" spans="1:33">
      <c r="A187" s="127"/>
      <c r="B187" s="127"/>
      <c r="C187" s="127"/>
      <c r="D187" s="127"/>
      <c r="E187" s="127"/>
      <c r="F187" s="127"/>
      <c r="G187" s="127"/>
      <c r="H187" s="127"/>
      <c r="I187" s="127"/>
      <c r="J187" s="127"/>
      <c r="K187" s="127"/>
      <c r="L187" s="127"/>
      <c r="M187" s="127"/>
      <c r="N187" s="127"/>
      <c r="O187" s="127"/>
      <c r="P187" s="127"/>
      <c r="X187" s="261"/>
      <c r="Y187" s="261"/>
      <c r="Z187" s="261"/>
      <c r="AA187" s="261"/>
      <c r="AB187" s="261"/>
      <c r="AC187" s="261"/>
      <c r="AD187" s="261"/>
      <c r="AE187" s="261"/>
      <c r="AF187" s="261"/>
      <c r="AG187" s="261"/>
    </row>
    <row r="188" spans="1:33">
      <c r="A188" s="127"/>
      <c r="B188" s="127"/>
      <c r="C188" s="127"/>
      <c r="D188" s="127"/>
      <c r="E188" s="127"/>
      <c r="F188" s="127"/>
      <c r="G188" s="127"/>
      <c r="H188" s="127"/>
      <c r="I188" s="127"/>
      <c r="J188" s="127"/>
      <c r="K188" s="127"/>
      <c r="L188" s="127"/>
      <c r="M188" s="127"/>
      <c r="N188" s="127"/>
      <c r="O188" s="127"/>
      <c r="P188" s="127"/>
      <c r="X188" s="261"/>
      <c r="Y188" s="261"/>
      <c r="Z188" s="261"/>
      <c r="AA188" s="261"/>
      <c r="AB188" s="261"/>
      <c r="AC188" s="261"/>
      <c r="AD188" s="261"/>
      <c r="AE188" s="261"/>
      <c r="AF188" s="261"/>
      <c r="AG188" s="261"/>
    </row>
    <row r="189" spans="1:33">
      <c r="A189" s="127"/>
      <c r="B189" s="127"/>
      <c r="C189" s="127"/>
      <c r="D189" s="127"/>
      <c r="E189" s="127"/>
      <c r="F189" s="127"/>
      <c r="G189" s="127"/>
      <c r="H189" s="127"/>
      <c r="I189" s="127"/>
      <c r="J189" s="127"/>
      <c r="K189" s="127"/>
      <c r="L189" s="127"/>
      <c r="M189" s="127"/>
      <c r="N189" s="127"/>
      <c r="O189" s="127"/>
      <c r="P189" s="127"/>
      <c r="X189" s="261"/>
      <c r="Y189" s="261"/>
      <c r="Z189" s="261"/>
      <c r="AA189" s="261"/>
      <c r="AB189" s="261"/>
      <c r="AC189" s="261"/>
      <c r="AD189" s="261"/>
      <c r="AE189" s="261"/>
      <c r="AF189" s="261"/>
      <c r="AG189" s="261"/>
    </row>
    <row r="190" spans="1:33">
      <c r="A190" s="127"/>
      <c r="B190" s="127"/>
      <c r="C190" s="127"/>
      <c r="D190" s="127"/>
      <c r="E190" s="127"/>
      <c r="F190" s="127"/>
      <c r="G190" s="127"/>
      <c r="H190" s="127"/>
      <c r="I190" s="127"/>
      <c r="J190" s="127"/>
      <c r="K190" s="127"/>
      <c r="L190" s="127"/>
      <c r="M190" s="127"/>
      <c r="N190" s="127"/>
      <c r="O190" s="127"/>
      <c r="P190" s="127"/>
      <c r="X190" s="261"/>
      <c r="Y190" s="261"/>
      <c r="Z190" s="261"/>
      <c r="AA190" s="261"/>
      <c r="AB190" s="261"/>
      <c r="AC190" s="261"/>
      <c r="AD190" s="261"/>
      <c r="AE190" s="261"/>
      <c r="AF190" s="261"/>
      <c r="AG190" s="261"/>
    </row>
    <row r="191" spans="1:33">
      <c r="A191" s="127"/>
      <c r="B191" s="127"/>
      <c r="C191" s="127"/>
      <c r="D191" s="127"/>
      <c r="E191" s="127"/>
      <c r="F191" s="127"/>
      <c r="G191" s="127"/>
      <c r="H191" s="127"/>
      <c r="I191" s="127"/>
      <c r="J191" s="127"/>
      <c r="K191" s="127"/>
      <c r="L191" s="127"/>
      <c r="M191" s="127"/>
      <c r="N191" s="127"/>
      <c r="O191" s="127"/>
      <c r="P191" s="127"/>
      <c r="X191" s="261"/>
      <c r="Y191" s="261"/>
      <c r="Z191" s="261"/>
      <c r="AA191" s="261"/>
      <c r="AB191" s="261"/>
      <c r="AC191" s="261"/>
      <c r="AD191" s="261"/>
      <c r="AE191" s="261"/>
      <c r="AF191" s="261"/>
      <c r="AG191" s="261"/>
    </row>
    <row r="192" spans="1:33">
      <c r="A192" s="127"/>
      <c r="B192" s="127"/>
      <c r="C192" s="127"/>
      <c r="D192" s="127"/>
      <c r="E192" s="127"/>
      <c r="F192" s="127"/>
      <c r="G192" s="127"/>
      <c r="H192" s="127"/>
      <c r="I192" s="127"/>
      <c r="J192" s="127"/>
      <c r="K192" s="127"/>
      <c r="L192" s="127"/>
      <c r="M192" s="127"/>
      <c r="N192" s="127"/>
      <c r="O192" s="127"/>
      <c r="P192" s="127"/>
      <c r="X192" s="261"/>
      <c r="Y192" s="261"/>
      <c r="Z192" s="261"/>
      <c r="AA192" s="261"/>
      <c r="AB192" s="261"/>
      <c r="AC192" s="261"/>
      <c r="AD192" s="261"/>
      <c r="AE192" s="261"/>
      <c r="AF192" s="261"/>
      <c r="AG192" s="261"/>
    </row>
    <row r="193" spans="1:33">
      <c r="A193" s="127"/>
      <c r="B193" s="127"/>
      <c r="C193" s="127"/>
      <c r="D193" s="127"/>
      <c r="E193" s="127"/>
      <c r="F193" s="127"/>
      <c r="G193" s="127"/>
      <c r="H193" s="127"/>
      <c r="I193" s="127"/>
      <c r="J193" s="127"/>
      <c r="K193" s="127"/>
      <c r="L193" s="127"/>
      <c r="M193" s="127"/>
      <c r="N193" s="127"/>
      <c r="O193" s="127"/>
      <c r="P193" s="127"/>
      <c r="X193" s="261"/>
      <c r="Y193" s="261"/>
      <c r="Z193" s="261"/>
      <c r="AA193" s="261"/>
      <c r="AB193" s="261"/>
      <c r="AC193" s="261"/>
      <c r="AD193" s="261"/>
      <c r="AE193" s="261"/>
      <c r="AF193" s="261"/>
      <c r="AG193" s="261"/>
    </row>
    <row r="194" spans="1:33">
      <c r="A194" s="127"/>
      <c r="B194" s="127"/>
      <c r="C194" s="127"/>
      <c r="D194" s="127"/>
      <c r="E194" s="127"/>
      <c r="F194" s="127"/>
      <c r="G194" s="127"/>
      <c r="H194" s="127"/>
      <c r="I194" s="127"/>
      <c r="J194" s="127"/>
      <c r="K194" s="127"/>
      <c r="L194" s="127"/>
      <c r="M194" s="127"/>
      <c r="N194" s="127"/>
      <c r="O194" s="127"/>
      <c r="P194" s="127"/>
      <c r="X194" s="261"/>
      <c r="Y194" s="261"/>
      <c r="Z194" s="261"/>
      <c r="AA194" s="261"/>
      <c r="AB194" s="261"/>
      <c r="AC194" s="261"/>
      <c r="AD194" s="261"/>
      <c r="AE194" s="261"/>
      <c r="AF194" s="261"/>
      <c r="AG194" s="261"/>
    </row>
    <row r="195" spans="1:33">
      <c r="A195" s="127"/>
      <c r="B195" s="127"/>
      <c r="C195" s="127"/>
      <c r="D195" s="127"/>
      <c r="E195" s="127"/>
      <c r="F195" s="127"/>
      <c r="G195" s="127"/>
      <c r="H195" s="127"/>
      <c r="I195" s="127"/>
      <c r="J195" s="127"/>
      <c r="K195" s="127"/>
      <c r="L195" s="127"/>
      <c r="M195" s="127"/>
      <c r="N195" s="127"/>
      <c r="O195" s="127"/>
      <c r="P195" s="127"/>
      <c r="X195" s="261"/>
      <c r="Y195" s="261"/>
      <c r="Z195" s="261"/>
      <c r="AA195" s="261"/>
      <c r="AB195" s="261"/>
      <c r="AC195" s="261"/>
      <c r="AD195" s="261"/>
      <c r="AE195" s="261"/>
      <c r="AF195" s="261"/>
      <c r="AG195" s="261"/>
    </row>
    <row r="196" spans="1:33">
      <c r="A196" s="127"/>
      <c r="B196" s="127"/>
      <c r="C196" s="127"/>
      <c r="D196" s="127"/>
      <c r="E196" s="127"/>
      <c r="F196" s="127"/>
      <c r="G196" s="127"/>
      <c r="H196" s="127"/>
      <c r="I196" s="127"/>
      <c r="J196" s="127"/>
      <c r="K196" s="127"/>
      <c r="L196" s="127"/>
      <c r="M196" s="127"/>
      <c r="N196" s="127"/>
      <c r="O196" s="127"/>
      <c r="P196" s="127"/>
      <c r="X196" s="261"/>
      <c r="Y196" s="261"/>
      <c r="Z196" s="261"/>
      <c r="AA196" s="261"/>
      <c r="AB196" s="261"/>
      <c r="AC196" s="261"/>
      <c r="AD196" s="261"/>
      <c r="AE196" s="261"/>
      <c r="AF196" s="261"/>
      <c r="AG196" s="261"/>
    </row>
    <row r="197" spans="1:33">
      <c r="A197" s="127"/>
      <c r="B197" s="127"/>
      <c r="C197" s="127"/>
      <c r="D197" s="127"/>
      <c r="E197" s="127"/>
      <c r="F197" s="127"/>
      <c r="G197" s="127"/>
      <c r="H197" s="127"/>
      <c r="I197" s="127"/>
      <c r="J197" s="127"/>
      <c r="K197" s="127"/>
      <c r="L197" s="127"/>
      <c r="M197" s="127"/>
      <c r="N197" s="127"/>
      <c r="O197" s="127"/>
      <c r="P197" s="127"/>
      <c r="X197" s="261"/>
      <c r="Y197" s="261"/>
      <c r="Z197" s="261"/>
      <c r="AA197" s="261"/>
      <c r="AB197" s="261"/>
      <c r="AC197" s="261"/>
      <c r="AD197" s="261"/>
      <c r="AE197" s="261"/>
      <c r="AF197" s="261"/>
      <c r="AG197" s="261"/>
    </row>
    <row r="198" spans="1:33">
      <c r="A198" s="127"/>
      <c r="B198" s="127"/>
      <c r="C198" s="127"/>
      <c r="D198" s="127"/>
      <c r="E198" s="127"/>
      <c r="F198" s="127"/>
      <c r="G198" s="127"/>
      <c r="H198" s="127"/>
      <c r="I198" s="127"/>
      <c r="J198" s="127"/>
      <c r="K198" s="127"/>
      <c r="L198" s="127"/>
      <c r="M198" s="127"/>
      <c r="N198" s="127"/>
      <c r="O198" s="127"/>
      <c r="P198" s="127"/>
      <c r="X198" s="261"/>
      <c r="Y198" s="261"/>
      <c r="Z198" s="261"/>
      <c r="AA198" s="261"/>
      <c r="AB198" s="261"/>
      <c r="AC198" s="261"/>
      <c r="AD198" s="261"/>
      <c r="AE198" s="261"/>
      <c r="AF198" s="261"/>
      <c r="AG198" s="261"/>
    </row>
    <row r="199" spans="1:33">
      <c r="A199" s="127"/>
      <c r="B199" s="127"/>
      <c r="C199" s="127"/>
      <c r="D199" s="127"/>
      <c r="E199" s="127"/>
      <c r="F199" s="127"/>
      <c r="G199" s="127"/>
      <c r="H199" s="127"/>
      <c r="I199" s="127"/>
      <c r="J199" s="127"/>
      <c r="K199" s="127"/>
      <c r="L199" s="127"/>
      <c r="M199" s="127"/>
      <c r="N199" s="127"/>
      <c r="O199" s="127"/>
      <c r="P199" s="127"/>
      <c r="X199" s="261"/>
      <c r="Y199" s="261"/>
      <c r="Z199" s="261"/>
      <c r="AA199" s="261"/>
      <c r="AB199" s="261"/>
      <c r="AC199" s="261"/>
      <c r="AD199" s="261"/>
      <c r="AE199" s="261"/>
      <c r="AF199" s="261"/>
      <c r="AG199" s="261"/>
    </row>
    <row r="200" spans="1:33">
      <c r="A200" s="127"/>
      <c r="B200" s="127"/>
      <c r="C200" s="127"/>
      <c r="D200" s="127"/>
      <c r="E200" s="127"/>
      <c r="F200" s="127"/>
      <c r="G200" s="127"/>
      <c r="H200" s="127"/>
      <c r="I200" s="127"/>
      <c r="J200" s="127"/>
      <c r="K200" s="127"/>
      <c r="L200" s="127"/>
      <c r="M200" s="127"/>
      <c r="N200" s="127"/>
      <c r="O200" s="127"/>
      <c r="P200" s="127"/>
      <c r="X200" s="261"/>
      <c r="Y200" s="261"/>
      <c r="Z200" s="261"/>
      <c r="AA200" s="261"/>
      <c r="AB200" s="261"/>
      <c r="AC200" s="261"/>
      <c r="AD200" s="261"/>
      <c r="AE200" s="261"/>
      <c r="AF200" s="261"/>
      <c r="AG200" s="261"/>
    </row>
    <row r="201" spans="1:33">
      <c r="A201" s="127"/>
      <c r="B201" s="127"/>
      <c r="C201" s="127"/>
      <c r="D201" s="127"/>
      <c r="E201" s="127"/>
      <c r="F201" s="127"/>
      <c r="G201" s="127"/>
      <c r="H201" s="127"/>
      <c r="I201" s="127"/>
      <c r="J201" s="127"/>
      <c r="K201" s="127"/>
      <c r="L201" s="127"/>
      <c r="M201" s="127"/>
      <c r="N201" s="127"/>
      <c r="O201" s="127"/>
      <c r="P201" s="127"/>
      <c r="X201" s="261"/>
      <c r="Y201" s="261"/>
      <c r="Z201" s="261"/>
      <c r="AA201" s="261"/>
      <c r="AB201" s="261"/>
      <c r="AC201" s="261"/>
      <c r="AD201" s="261"/>
      <c r="AE201" s="261"/>
      <c r="AF201" s="261"/>
      <c r="AG201" s="261"/>
    </row>
    <row r="202" spans="1:33">
      <c r="A202" s="127"/>
      <c r="B202" s="127"/>
      <c r="C202" s="127"/>
      <c r="D202" s="127"/>
      <c r="E202" s="127"/>
      <c r="F202" s="127"/>
      <c r="G202" s="127"/>
      <c r="H202" s="127"/>
      <c r="I202" s="127"/>
      <c r="J202" s="127"/>
      <c r="K202" s="127"/>
      <c r="L202" s="127"/>
      <c r="M202" s="127"/>
      <c r="N202" s="127"/>
      <c r="O202" s="127"/>
      <c r="P202" s="127"/>
      <c r="X202" s="261"/>
      <c r="Y202" s="261"/>
      <c r="Z202" s="261"/>
      <c r="AA202" s="261"/>
      <c r="AB202" s="261"/>
      <c r="AC202" s="261"/>
      <c r="AD202" s="261"/>
      <c r="AE202" s="261"/>
      <c r="AF202" s="261"/>
      <c r="AG202" s="261"/>
    </row>
    <row r="203" spans="1:33">
      <c r="X203" s="261"/>
      <c r="Y203" s="261"/>
      <c r="Z203" s="261"/>
      <c r="AA203" s="261"/>
      <c r="AB203" s="261"/>
      <c r="AC203" s="261"/>
      <c r="AD203" s="261"/>
      <c r="AE203" s="261"/>
      <c r="AF203" s="261"/>
      <c r="AG203" s="261"/>
    </row>
    <row r="204" spans="1:33">
      <c r="X204" s="261"/>
      <c r="Y204" s="261"/>
      <c r="Z204" s="261"/>
      <c r="AA204" s="261"/>
      <c r="AB204" s="261"/>
      <c r="AC204" s="261"/>
      <c r="AD204" s="261"/>
      <c r="AE204" s="261"/>
      <c r="AF204" s="261"/>
      <c r="AG204" s="261"/>
    </row>
    <row r="205" spans="1:33">
      <c r="X205" s="261"/>
      <c r="Y205" s="261"/>
      <c r="Z205" s="261"/>
      <c r="AA205" s="261"/>
      <c r="AB205" s="261"/>
      <c r="AC205" s="261"/>
      <c r="AD205" s="261"/>
      <c r="AE205" s="261"/>
      <c r="AF205" s="261"/>
      <c r="AG205" s="261"/>
    </row>
    <row r="206" spans="1:33">
      <c r="X206" s="261"/>
      <c r="Y206" s="261"/>
      <c r="Z206" s="261"/>
      <c r="AA206" s="261"/>
      <c r="AB206" s="261"/>
      <c r="AC206" s="261"/>
      <c r="AD206" s="261"/>
      <c r="AE206" s="261"/>
      <c r="AF206" s="261"/>
      <c r="AG206" s="261"/>
    </row>
  </sheetData>
  <mergeCells count="9">
    <mergeCell ref="C8:S9"/>
    <mergeCell ref="B92:V92"/>
    <mergeCell ref="AJ37:AK37"/>
    <mergeCell ref="AJ45:AK45"/>
    <mergeCell ref="AJ53:AK53"/>
    <mergeCell ref="AJ61:AK61"/>
    <mergeCell ref="AJ12:AK12"/>
    <mergeCell ref="AJ20:AK20"/>
    <mergeCell ref="AJ29:AK29"/>
  </mergeCells>
  <pageMargins left="0.7" right="0.7" top="0.75" bottom="0.75" header="0.3" footer="0.3"/>
  <pageSetup paperSize="256" orientation="portrait" horizontalDpi="0" verticalDpi="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A22"/>
  <sheetViews>
    <sheetView workbookViewId="0">
      <selection activeCell="E79" sqref="E79"/>
    </sheetView>
  </sheetViews>
  <sheetFormatPr baseColWidth="10" defaultColWidth="8.83203125" defaultRowHeight="15"/>
  <sheetData>
    <row r="1" spans="1:1">
      <c r="A1" t="s">
        <v>9</v>
      </c>
    </row>
    <row r="2" spans="1:1">
      <c r="A2" t="s">
        <v>10</v>
      </c>
    </row>
    <row r="3" spans="1:1">
      <c r="A3" t="s">
        <v>11</v>
      </c>
    </row>
    <row r="4" spans="1:1">
      <c r="A4" t="s">
        <v>12</v>
      </c>
    </row>
    <row r="5" spans="1:1">
      <c r="A5" t="s">
        <v>13</v>
      </c>
    </row>
    <row r="6" spans="1:1">
      <c r="A6" t="s">
        <v>14</v>
      </c>
    </row>
    <row r="7" spans="1:1">
      <c r="A7" t="s">
        <v>15</v>
      </c>
    </row>
    <row r="8" spans="1:1">
      <c r="A8" t="s">
        <v>16</v>
      </c>
    </row>
    <row r="9" spans="1:1">
      <c r="A9" t="s">
        <v>17</v>
      </c>
    </row>
    <row r="10" spans="1:1">
      <c r="A10" t="s">
        <v>18</v>
      </c>
    </row>
    <row r="11" spans="1:1">
      <c r="A11" t="s">
        <v>20</v>
      </c>
    </row>
    <row r="12" spans="1:1">
      <c r="A12" t="s">
        <v>21</v>
      </c>
    </row>
    <row r="13" spans="1:1">
      <c r="A13" t="s">
        <v>19</v>
      </c>
    </row>
    <row r="14" spans="1:1">
      <c r="A14" t="s">
        <v>22</v>
      </c>
    </row>
    <row r="15" spans="1:1">
      <c r="A15" t="s">
        <v>23</v>
      </c>
    </row>
    <row r="16" spans="1:1">
      <c r="A16" t="s">
        <v>24</v>
      </c>
    </row>
    <row r="17" spans="1:1">
      <c r="A17" t="s">
        <v>25</v>
      </c>
    </row>
    <row r="18" spans="1:1">
      <c r="A18" t="s">
        <v>26</v>
      </c>
    </row>
    <row r="19" spans="1:1">
      <c r="A19" t="s">
        <v>27</v>
      </c>
    </row>
    <row r="20" spans="1:1">
      <c r="A20" t="s">
        <v>28</v>
      </c>
    </row>
    <row r="21" spans="1:1">
      <c r="A21" t="s">
        <v>29</v>
      </c>
    </row>
    <row r="22" spans="1:1">
      <c r="A22" t="s">
        <v>30</v>
      </c>
    </row>
  </sheetData>
  <pageMargins left="0.7" right="0.7" top="0.75" bottom="0.75" header="0.3" footer="0.3"/>
  <pageSetup paperSize="256"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7384D-3407-4C5A-829C-6037A7C39008}">
  <sheetPr codeName="Sheet8">
    <tabColor rgb="FF00B050"/>
  </sheetPr>
  <dimension ref="A1:B54"/>
  <sheetViews>
    <sheetView workbookViewId="0">
      <selection activeCell="H30" sqref="H30"/>
    </sheetView>
  </sheetViews>
  <sheetFormatPr baseColWidth="10" defaultColWidth="8.83203125" defaultRowHeight="15"/>
  <cols>
    <col min="1" max="1" width="31.5" customWidth="1"/>
    <col min="2" max="2" width="16.83203125" customWidth="1"/>
  </cols>
  <sheetData>
    <row r="1" spans="1:2" ht="28.5" customHeight="1" thickBot="1">
      <c r="A1" s="493" t="s">
        <v>147</v>
      </c>
      <c r="B1" s="494"/>
    </row>
    <row r="2" spans="1:2" ht="28.5" customHeight="1" thickBot="1">
      <c r="A2" s="493" t="s">
        <v>155</v>
      </c>
      <c r="B2" s="494"/>
    </row>
    <row r="3" spans="1:2" ht="16" thickBot="1">
      <c r="A3" s="132" t="s">
        <v>130</v>
      </c>
      <c r="B3" s="133" t="s">
        <v>148</v>
      </c>
    </row>
    <row r="4" spans="1:2">
      <c r="A4" s="129" t="s">
        <v>135</v>
      </c>
      <c r="B4" s="134">
        <v>1E-3</v>
      </c>
    </row>
    <row r="5" spans="1:2">
      <c r="A5" s="130" t="s">
        <v>149</v>
      </c>
      <c r="B5" s="135">
        <v>2.3E-2</v>
      </c>
    </row>
    <row r="6" spans="1:2">
      <c r="A6" s="130" t="s">
        <v>157</v>
      </c>
      <c r="B6" s="135">
        <v>2.9000000000000001E-2</v>
      </c>
    </row>
    <row r="7" spans="1:2">
      <c r="A7" s="130" t="s">
        <v>150</v>
      </c>
      <c r="B7" s="135">
        <v>5.3999999999999999E-2</v>
      </c>
    </row>
    <row r="8" spans="1:2">
      <c r="A8" s="130" t="s">
        <v>0</v>
      </c>
      <c r="B8" s="135">
        <v>8.8999999999999996E-2</v>
      </c>
    </row>
    <row r="9" spans="1:2">
      <c r="A9" s="130" t="s">
        <v>151</v>
      </c>
      <c r="B9" s="135">
        <v>3.9E-2</v>
      </c>
    </row>
    <row r="10" spans="1:2">
      <c r="A10" s="137" t="s">
        <v>152</v>
      </c>
      <c r="B10" s="138">
        <v>0.155</v>
      </c>
    </row>
    <row r="11" spans="1:2">
      <c r="A11" s="137" t="s">
        <v>154</v>
      </c>
      <c r="B11" s="138">
        <v>0.25900000000000001</v>
      </c>
    </row>
    <row r="12" spans="1:2" ht="16" thickBot="1">
      <c r="A12" s="131"/>
      <c r="B12" s="136"/>
    </row>
    <row r="15" spans="1:2" ht="20" thickBot="1">
      <c r="A15" s="493" t="s">
        <v>147</v>
      </c>
      <c r="B15" s="494"/>
    </row>
    <row r="16" spans="1:2" ht="20" thickBot="1">
      <c r="A16" s="493" t="s">
        <v>156</v>
      </c>
      <c r="B16" s="494"/>
    </row>
    <row r="17" spans="1:2" ht="16" thickBot="1">
      <c r="A17" s="132" t="s">
        <v>130</v>
      </c>
      <c r="B17" s="133" t="s">
        <v>148</v>
      </c>
    </row>
    <row r="18" spans="1:2">
      <c r="A18" s="129" t="s">
        <v>135</v>
      </c>
      <c r="B18" s="134">
        <v>0.186</v>
      </c>
    </row>
    <row r="19" spans="1:2">
      <c r="A19" s="130" t="s">
        <v>150</v>
      </c>
      <c r="B19" s="135">
        <v>0.02</v>
      </c>
    </row>
    <row r="20" spans="1:2">
      <c r="A20" s="130" t="s">
        <v>149</v>
      </c>
      <c r="B20" s="135">
        <v>3.4000000000000002E-2</v>
      </c>
    </row>
    <row r="21" spans="1:2">
      <c r="A21" s="130" t="s">
        <v>157</v>
      </c>
      <c r="B21" s="135">
        <v>4.5999999999999999E-2</v>
      </c>
    </row>
    <row r="22" spans="1:2">
      <c r="A22" s="130" t="s">
        <v>36</v>
      </c>
      <c r="B22" s="135">
        <v>0.1</v>
      </c>
    </row>
    <row r="23" spans="1:2">
      <c r="A23" s="130" t="s">
        <v>151</v>
      </c>
      <c r="B23" s="135">
        <v>7.4999999999999997E-2</v>
      </c>
    </row>
    <row r="24" spans="1:2">
      <c r="A24" s="137" t="s">
        <v>152</v>
      </c>
      <c r="B24" s="138">
        <v>0.312</v>
      </c>
    </row>
    <row r="25" spans="1:2">
      <c r="A25" s="137" t="s">
        <v>154</v>
      </c>
      <c r="B25" s="138">
        <v>0.61</v>
      </c>
    </row>
    <row r="26" spans="1:2" ht="16" thickBot="1">
      <c r="A26" s="131"/>
      <c r="B26" s="136"/>
    </row>
    <row r="29" spans="1:2" ht="20" thickBot="1">
      <c r="A29" s="493" t="s">
        <v>147</v>
      </c>
      <c r="B29" s="494"/>
    </row>
    <row r="30" spans="1:2" ht="20" thickBot="1">
      <c r="A30" s="493" t="s">
        <v>158</v>
      </c>
      <c r="B30" s="494"/>
    </row>
    <row r="31" spans="1:2" ht="16" thickBot="1">
      <c r="A31" s="132" t="s">
        <v>130</v>
      </c>
      <c r="B31" s="133" t="s">
        <v>148</v>
      </c>
    </row>
    <row r="32" spans="1:2">
      <c r="A32" s="129" t="s">
        <v>135</v>
      </c>
      <c r="B32" s="134">
        <v>0.27400000000000002</v>
      </c>
    </row>
    <row r="33" spans="1:2">
      <c r="A33" s="130" t="s">
        <v>37</v>
      </c>
      <c r="B33" s="135">
        <v>0.28599999999999998</v>
      </c>
    </row>
    <row r="34" spans="1:2">
      <c r="A34" s="130" t="s">
        <v>35</v>
      </c>
      <c r="B34" s="135">
        <v>0.31</v>
      </c>
    </row>
    <row r="35" spans="1:2">
      <c r="A35" s="130" t="s">
        <v>159</v>
      </c>
      <c r="B35" s="135">
        <v>0.32300000000000001</v>
      </c>
    </row>
    <row r="36" spans="1:2">
      <c r="A36" s="130" t="s">
        <v>95</v>
      </c>
      <c r="B36" s="135">
        <v>0.36899999999999999</v>
      </c>
    </row>
    <row r="37" spans="1:2">
      <c r="A37" s="130" t="s">
        <v>151</v>
      </c>
      <c r="B37" s="135">
        <v>0.312</v>
      </c>
    </row>
    <row r="38" spans="1:2">
      <c r="A38" s="137" t="s">
        <v>152</v>
      </c>
      <c r="B38" s="138">
        <v>0.72099999999999997</v>
      </c>
    </row>
    <row r="39" spans="1:2">
      <c r="A39" s="137" t="s">
        <v>154</v>
      </c>
      <c r="B39" s="138">
        <v>1.2150000000000001</v>
      </c>
    </row>
    <row r="40" spans="1:2" ht="16" thickBot="1">
      <c r="A40" s="131"/>
      <c r="B40" s="136"/>
    </row>
    <row r="43" spans="1:2" ht="20" thickBot="1">
      <c r="A43" s="493" t="s">
        <v>147</v>
      </c>
      <c r="B43" s="494"/>
    </row>
    <row r="44" spans="1:2" ht="20" thickBot="1">
      <c r="A44" s="493" t="s">
        <v>160</v>
      </c>
      <c r="B44" s="494"/>
    </row>
    <row r="45" spans="1:2" ht="16" thickBot="1">
      <c r="A45" s="132" t="s">
        <v>130</v>
      </c>
      <c r="B45" s="133" t="s">
        <v>148</v>
      </c>
    </row>
    <row r="46" spans="1:2" ht="16" thickBot="1">
      <c r="A46" s="130" t="s">
        <v>135</v>
      </c>
      <c r="B46" s="135">
        <v>0.55300000000000005</v>
      </c>
    </row>
    <row r="47" spans="1:2">
      <c r="A47" s="129" t="s">
        <v>35</v>
      </c>
      <c r="B47" s="134">
        <v>0.32</v>
      </c>
    </row>
    <row r="48" spans="1:2">
      <c r="A48" s="130" t="s">
        <v>161</v>
      </c>
      <c r="B48" s="135">
        <v>0.36599999999999999</v>
      </c>
    </row>
    <row r="49" spans="1:2">
      <c r="A49" s="130" t="s">
        <v>37</v>
      </c>
      <c r="B49" s="135">
        <v>0.57199999999999995</v>
      </c>
    </row>
    <row r="50" spans="1:2">
      <c r="A50" s="130" t="s">
        <v>95</v>
      </c>
      <c r="B50" s="135">
        <v>0.66</v>
      </c>
    </row>
    <row r="51" spans="1:2">
      <c r="A51" s="130" t="s">
        <v>151</v>
      </c>
      <c r="B51" s="135">
        <v>0.499</v>
      </c>
    </row>
    <row r="52" spans="1:2">
      <c r="A52" s="137" t="s">
        <v>152</v>
      </c>
      <c r="B52" s="138">
        <v>1.1339999999999999</v>
      </c>
    </row>
    <row r="53" spans="1:2">
      <c r="A53" s="137" t="s">
        <v>154</v>
      </c>
      <c r="B53" s="138">
        <v>2.2000000000000002</v>
      </c>
    </row>
    <row r="54" spans="1:2" ht="16" thickBot="1">
      <c r="A54" s="131"/>
      <c r="B54" s="136"/>
    </row>
  </sheetData>
  <mergeCells count="8">
    <mergeCell ref="A43:B43"/>
    <mergeCell ref="A44:B44"/>
    <mergeCell ref="A1:B1"/>
    <mergeCell ref="A2:B2"/>
    <mergeCell ref="A15:B15"/>
    <mergeCell ref="A16:B16"/>
    <mergeCell ref="A29:B29"/>
    <mergeCell ref="A30:B30"/>
  </mergeCells>
  <pageMargins left="0.7" right="0.7" top="0.75" bottom="0.75" header="0.3" footer="0.3"/>
  <pageSetup paperSize="256"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ACAC4-A982-4307-A068-7E351A1EE615}">
  <sheetPr codeName="Sheet9">
    <tabColor rgb="FF00B050"/>
  </sheetPr>
  <dimension ref="A1:P194"/>
  <sheetViews>
    <sheetView workbookViewId="0">
      <selection activeCell="O27" sqref="O27"/>
    </sheetView>
  </sheetViews>
  <sheetFormatPr baseColWidth="10" defaultColWidth="8.83203125" defaultRowHeight="15"/>
  <sheetData>
    <row r="1" spans="1:16">
      <c r="A1" s="127"/>
      <c r="B1" s="127"/>
      <c r="C1" s="127"/>
      <c r="D1" s="127"/>
      <c r="E1" s="127"/>
      <c r="F1" s="127"/>
      <c r="G1" s="127"/>
      <c r="H1" s="127"/>
      <c r="I1" s="127"/>
      <c r="J1" s="127"/>
      <c r="K1" s="127"/>
      <c r="L1" s="127"/>
      <c r="M1" s="127"/>
      <c r="N1" s="127"/>
      <c r="O1" s="127"/>
      <c r="P1" s="127"/>
    </row>
    <row r="2" spans="1:16">
      <c r="A2" s="127"/>
      <c r="B2" s="127"/>
      <c r="C2" s="127"/>
      <c r="D2" s="127"/>
      <c r="E2" s="127"/>
      <c r="F2" s="127"/>
      <c r="G2" s="127"/>
      <c r="H2" s="127"/>
      <c r="I2" s="127"/>
      <c r="J2" s="127"/>
      <c r="K2" s="127"/>
      <c r="L2" s="127"/>
      <c r="M2" s="127"/>
      <c r="N2" s="127"/>
      <c r="O2" s="127"/>
      <c r="P2" s="127"/>
    </row>
    <row r="3" spans="1:16">
      <c r="A3" s="127"/>
      <c r="B3" s="127"/>
      <c r="C3" s="127"/>
      <c r="D3" s="127"/>
      <c r="E3" s="127"/>
      <c r="F3" s="127"/>
      <c r="G3" s="127"/>
      <c r="H3" s="127"/>
      <c r="I3" s="127"/>
      <c r="J3" s="127"/>
      <c r="K3" s="127"/>
      <c r="L3" s="127"/>
      <c r="M3" s="127"/>
      <c r="N3" s="127"/>
      <c r="O3" s="127"/>
      <c r="P3" s="127"/>
    </row>
    <row r="4" spans="1:16">
      <c r="A4" s="127"/>
      <c r="B4" s="127"/>
      <c r="C4" s="127"/>
      <c r="D4" s="127"/>
      <c r="E4" s="127"/>
      <c r="F4" s="127"/>
      <c r="G4" s="127"/>
      <c r="H4" s="127"/>
      <c r="I4" s="127"/>
      <c r="J4" s="127"/>
      <c r="K4" s="127"/>
      <c r="L4" s="127"/>
      <c r="M4" s="127"/>
      <c r="N4" s="127"/>
      <c r="O4" s="127"/>
      <c r="P4" s="127"/>
    </row>
    <row r="5" spans="1:16">
      <c r="A5" s="127"/>
      <c r="B5" s="127"/>
      <c r="C5" s="127"/>
      <c r="D5" s="127"/>
      <c r="E5" s="127"/>
      <c r="F5" s="127"/>
      <c r="G5" s="127"/>
      <c r="H5" s="127"/>
      <c r="I5" s="127"/>
      <c r="J5" s="127"/>
      <c r="K5" s="127"/>
      <c r="L5" s="127"/>
      <c r="M5" s="127"/>
      <c r="N5" s="127"/>
      <c r="O5" s="127"/>
      <c r="P5" s="127"/>
    </row>
    <row r="6" spans="1:16">
      <c r="A6" s="127"/>
      <c r="B6" s="127"/>
      <c r="C6" s="127"/>
      <c r="D6" s="127"/>
      <c r="E6" s="127"/>
      <c r="F6" s="127"/>
      <c r="G6" s="127"/>
      <c r="H6" s="127"/>
      <c r="I6" s="127"/>
      <c r="J6" s="127"/>
      <c r="K6" s="127"/>
      <c r="L6" s="127"/>
      <c r="M6" s="127"/>
      <c r="N6" s="127"/>
      <c r="O6" s="127"/>
      <c r="P6" s="127"/>
    </row>
    <row r="7" spans="1:16">
      <c r="A7" s="127"/>
      <c r="B7" s="127"/>
      <c r="C7" s="127"/>
      <c r="D7" s="127"/>
      <c r="E7" s="127"/>
      <c r="F7" s="127"/>
      <c r="G7" s="127"/>
      <c r="H7" s="127"/>
      <c r="I7" s="127"/>
      <c r="J7" s="127"/>
      <c r="K7" s="127"/>
      <c r="L7" s="127"/>
      <c r="M7" s="127"/>
      <c r="N7" s="127"/>
      <c r="O7" s="127"/>
      <c r="P7" s="127"/>
    </row>
    <row r="8" spans="1:16">
      <c r="A8" s="127"/>
      <c r="B8" s="127"/>
      <c r="C8" s="127"/>
      <c r="D8" s="127"/>
      <c r="E8" s="127"/>
      <c r="F8" s="127"/>
      <c r="G8" s="127"/>
      <c r="H8" s="127"/>
      <c r="I8" s="127"/>
      <c r="J8" s="127"/>
      <c r="K8" s="127"/>
      <c r="L8" s="127"/>
      <c r="M8" s="127"/>
      <c r="N8" s="127"/>
      <c r="O8" s="127"/>
      <c r="P8" s="127"/>
    </row>
    <row r="9" spans="1:16">
      <c r="A9" s="127"/>
      <c r="B9" s="127"/>
      <c r="C9" s="127"/>
      <c r="D9" s="127"/>
      <c r="E9" s="127"/>
      <c r="F9" s="127"/>
      <c r="G9" s="127"/>
      <c r="H9" s="127"/>
      <c r="I9" s="127"/>
      <c r="J9" s="127"/>
      <c r="K9" s="127"/>
      <c r="L9" s="127"/>
      <c r="M9" s="127"/>
      <c r="N9" s="127"/>
      <c r="O9" s="127"/>
      <c r="P9" s="127"/>
    </row>
    <row r="10" spans="1:16">
      <c r="A10" s="127"/>
      <c r="B10" s="127"/>
      <c r="C10" s="127"/>
      <c r="D10" s="127"/>
      <c r="E10" s="127"/>
      <c r="F10" s="127"/>
      <c r="G10" s="127"/>
      <c r="H10" s="127"/>
      <c r="I10" s="127"/>
      <c r="J10" s="127"/>
      <c r="K10" s="127"/>
      <c r="L10" s="127"/>
      <c r="M10" s="127"/>
      <c r="N10" s="127"/>
      <c r="O10" s="127"/>
      <c r="P10" s="127"/>
    </row>
    <row r="11" spans="1:16">
      <c r="A11" s="127"/>
      <c r="B11" s="127"/>
      <c r="C11" s="127"/>
      <c r="D11" s="127"/>
      <c r="E11" s="127"/>
      <c r="F11" s="127"/>
      <c r="G11" s="127"/>
      <c r="H11" s="127"/>
      <c r="I11" s="127"/>
      <c r="J11" s="127"/>
      <c r="K11" s="127"/>
      <c r="L11" s="127"/>
      <c r="M11" s="127"/>
      <c r="N11" s="127"/>
      <c r="O11" s="127"/>
      <c r="P11" s="127"/>
    </row>
    <row r="12" spans="1:16">
      <c r="A12" s="127"/>
      <c r="B12" s="127"/>
      <c r="C12" s="127"/>
      <c r="D12" s="127"/>
      <c r="E12" s="127"/>
      <c r="F12" s="127"/>
      <c r="G12" s="127"/>
      <c r="H12" s="127"/>
      <c r="I12" s="127"/>
      <c r="J12" s="127"/>
      <c r="K12" s="127"/>
      <c r="L12" s="127"/>
      <c r="M12" s="127"/>
      <c r="N12" s="127"/>
      <c r="O12" s="127"/>
      <c r="P12" s="127"/>
    </row>
    <row r="13" spans="1:16">
      <c r="A13" s="127"/>
      <c r="B13" s="127"/>
      <c r="C13" s="127"/>
      <c r="D13" s="127"/>
      <c r="E13" s="127"/>
      <c r="F13" s="127"/>
      <c r="G13" s="127"/>
      <c r="H13" s="127"/>
      <c r="I13" s="127"/>
      <c r="J13" s="127"/>
      <c r="K13" s="127"/>
      <c r="L13" s="127"/>
      <c r="M13" s="127"/>
      <c r="N13" s="127"/>
      <c r="O13" s="127"/>
      <c r="P13" s="127"/>
    </row>
    <row r="14" spans="1:16">
      <c r="A14" s="127"/>
      <c r="B14" s="127"/>
      <c r="C14" s="127"/>
      <c r="D14" s="127"/>
      <c r="E14" s="127"/>
      <c r="F14" s="127"/>
      <c r="G14" s="127"/>
      <c r="H14" s="127"/>
      <c r="I14" s="127"/>
      <c r="J14" s="127"/>
      <c r="K14" s="127"/>
      <c r="L14" s="127"/>
      <c r="M14" s="127"/>
      <c r="N14" s="127"/>
      <c r="O14" s="127"/>
      <c r="P14" s="127"/>
    </row>
    <row r="15" spans="1:16">
      <c r="A15" s="127"/>
      <c r="B15" s="127"/>
      <c r="C15" s="127"/>
      <c r="D15" s="127"/>
      <c r="E15" s="127"/>
      <c r="F15" s="127"/>
      <c r="G15" s="127"/>
      <c r="H15" s="127"/>
      <c r="I15" s="127"/>
      <c r="J15" s="127"/>
      <c r="K15" s="127"/>
      <c r="L15" s="127"/>
      <c r="M15" s="127"/>
      <c r="N15" s="127"/>
      <c r="O15" s="127"/>
      <c r="P15" s="127"/>
    </row>
    <row r="16" spans="1:16">
      <c r="A16" s="127"/>
      <c r="B16" s="127"/>
      <c r="C16" s="127"/>
      <c r="D16" s="127"/>
      <c r="E16" s="127"/>
      <c r="F16" s="127"/>
      <c r="G16" s="127"/>
      <c r="H16" s="127"/>
      <c r="I16" s="127"/>
      <c r="J16" s="127"/>
      <c r="K16" s="127"/>
      <c r="L16" s="127"/>
      <c r="M16" s="127"/>
      <c r="N16" s="127"/>
      <c r="O16" s="127"/>
      <c r="P16" s="127"/>
    </row>
    <row r="17" spans="1:16">
      <c r="A17" s="127"/>
      <c r="B17" s="127"/>
      <c r="C17" s="127"/>
      <c r="D17" s="127"/>
      <c r="E17" s="127"/>
      <c r="F17" s="127"/>
      <c r="G17" s="127"/>
      <c r="H17" s="127"/>
      <c r="I17" s="127"/>
      <c r="J17" s="127"/>
      <c r="K17" s="127"/>
      <c r="L17" s="127"/>
      <c r="M17" s="127"/>
      <c r="N17" s="127"/>
      <c r="O17" s="127"/>
      <c r="P17" s="127"/>
    </row>
    <row r="18" spans="1:16">
      <c r="A18" s="127"/>
      <c r="B18" s="127"/>
      <c r="C18" s="127"/>
      <c r="D18" s="127"/>
      <c r="E18" s="127"/>
      <c r="F18" s="127"/>
      <c r="G18" s="127"/>
      <c r="H18" s="127"/>
      <c r="I18" s="127"/>
      <c r="J18" s="127"/>
      <c r="K18" s="127"/>
      <c r="L18" s="127"/>
      <c r="M18" s="127"/>
      <c r="N18" s="127"/>
      <c r="O18" s="127"/>
      <c r="P18" s="127"/>
    </row>
    <row r="19" spans="1:16">
      <c r="A19" s="127"/>
      <c r="B19" s="127"/>
      <c r="C19" s="127"/>
      <c r="D19" s="127"/>
      <c r="E19" s="127"/>
      <c r="F19" s="127"/>
      <c r="G19" s="127"/>
      <c r="H19" s="127"/>
      <c r="I19" s="127"/>
      <c r="J19" s="127"/>
      <c r="K19" s="127"/>
      <c r="L19" s="127"/>
      <c r="M19" s="127"/>
      <c r="N19" s="127"/>
      <c r="O19" s="127"/>
      <c r="P19" s="127"/>
    </row>
    <row r="20" spans="1:16">
      <c r="A20" s="127"/>
      <c r="B20" s="127"/>
      <c r="C20" s="127"/>
      <c r="D20" s="127"/>
      <c r="E20" s="127"/>
      <c r="F20" s="127"/>
      <c r="G20" s="127"/>
      <c r="H20" s="127"/>
      <c r="I20" s="127"/>
      <c r="J20" s="127"/>
      <c r="K20" s="127"/>
      <c r="L20" s="127"/>
      <c r="M20" s="127"/>
      <c r="N20" s="127"/>
      <c r="O20" s="127"/>
      <c r="P20" s="127"/>
    </row>
    <row r="21" spans="1:16">
      <c r="A21" s="127"/>
      <c r="B21" s="127"/>
      <c r="C21" s="127"/>
      <c r="D21" s="127"/>
      <c r="E21" s="127"/>
      <c r="F21" s="127"/>
      <c r="G21" s="127"/>
      <c r="H21" s="127"/>
      <c r="I21" s="127"/>
      <c r="J21" s="127"/>
      <c r="K21" s="127"/>
      <c r="L21" s="127"/>
      <c r="M21" s="127"/>
      <c r="N21" s="127"/>
      <c r="O21" s="127"/>
      <c r="P21" s="127"/>
    </row>
    <row r="22" spans="1:16">
      <c r="A22" s="127"/>
      <c r="B22" s="127"/>
      <c r="C22" s="127"/>
      <c r="D22" s="127"/>
      <c r="E22" s="127"/>
      <c r="F22" s="127"/>
      <c r="G22" s="127"/>
      <c r="H22" s="127"/>
      <c r="I22" s="127"/>
      <c r="J22" s="127"/>
      <c r="K22" s="127"/>
      <c r="L22" s="127"/>
      <c r="M22" s="127"/>
      <c r="N22" s="127"/>
      <c r="O22" s="127"/>
      <c r="P22" s="127"/>
    </row>
    <row r="23" spans="1:16">
      <c r="A23" s="127"/>
      <c r="B23" s="127"/>
      <c r="C23" s="127"/>
      <c r="D23" s="127"/>
      <c r="E23" s="127"/>
      <c r="F23" s="127"/>
      <c r="G23" s="127"/>
      <c r="H23" s="127"/>
      <c r="I23" s="127"/>
      <c r="J23" s="127"/>
      <c r="K23" s="127"/>
      <c r="L23" s="127"/>
      <c r="M23" s="127"/>
      <c r="N23" s="127"/>
      <c r="O23" s="127"/>
      <c r="P23" s="127"/>
    </row>
    <row r="24" spans="1:16">
      <c r="A24" s="127"/>
      <c r="B24" s="127"/>
      <c r="C24" s="127"/>
      <c r="D24" s="127"/>
      <c r="E24" s="127"/>
      <c r="F24" s="127"/>
      <c r="G24" s="127"/>
      <c r="H24" s="127"/>
      <c r="I24" s="127"/>
      <c r="J24" s="127"/>
      <c r="K24" s="127"/>
      <c r="L24" s="127"/>
      <c r="M24" s="127"/>
      <c r="N24" s="127"/>
      <c r="O24" s="127"/>
      <c r="P24" s="127"/>
    </row>
    <row r="25" spans="1:16">
      <c r="A25" s="127"/>
      <c r="B25" s="127"/>
      <c r="C25" s="127"/>
      <c r="D25" s="127"/>
      <c r="E25" s="127"/>
      <c r="F25" s="127"/>
      <c r="G25" s="127"/>
      <c r="H25" s="127"/>
      <c r="I25" s="127"/>
      <c r="J25" s="127"/>
      <c r="K25" s="127"/>
      <c r="L25" s="127"/>
      <c r="M25" s="127"/>
      <c r="N25" s="127"/>
      <c r="O25" s="127"/>
      <c r="P25" s="127"/>
    </row>
    <row r="26" spans="1:16">
      <c r="A26" s="127"/>
      <c r="B26" s="127"/>
      <c r="C26" s="127"/>
      <c r="D26" s="127"/>
      <c r="E26" s="127"/>
      <c r="F26" s="127"/>
      <c r="G26" s="127"/>
      <c r="H26" s="127"/>
      <c r="I26" s="127"/>
      <c r="J26" s="127"/>
      <c r="K26" s="127"/>
      <c r="L26" s="127"/>
      <c r="M26" s="127"/>
      <c r="N26" s="127"/>
      <c r="O26" s="127"/>
      <c r="P26" s="127"/>
    </row>
    <row r="27" spans="1:16">
      <c r="A27" s="127"/>
      <c r="B27" s="127"/>
      <c r="C27" s="127"/>
      <c r="D27" s="127"/>
      <c r="E27" s="127"/>
      <c r="F27" s="127"/>
      <c r="G27" s="127"/>
      <c r="H27" s="127"/>
      <c r="I27" s="127"/>
      <c r="J27" s="127"/>
      <c r="K27" s="127"/>
      <c r="L27" s="127"/>
      <c r="M27" s="127"/>
      <c r="N27" s="127"/>
      <c r="O27" s="127"/>
      <c r="P27" s="127"/>
    </row>
    <row r="28" spans="1:16">
      <c r="A28" s="127"/>
      <c r="B28" s="127"/>
      <c r="C28" s="127"/>
      <c r="D28" s="127"/>
      <c r="E28" s="127"/>
      <c r="F28" s="127"/>
      <c r="G28" s="127"/>
      <c r="H28" s="127"/>
      <c r="I28" s="127"/>
      <c r="J28" s="127"/>
      <c r="K28" s="127"/>
      <c r="L28" s="127"/>
      <c r="M28" s="127"/>
      <c r="N28" s="127"/>
      <c r="O28" s="127"/>
      <c r="P28" s="127"/>
    </row>
    <row r="29" spans="1:16">
      <c r="A29" s="127"/>
      <c r="B29" s="127"/>
      <c r="C29" s="127"/>
      <c r="D29" s="127"/>
      <c r="E29" s="127"/>
      <c r="F29" s="127"/>
      <c r="G29" s="127"/>
      <c r="H29" s="127"/>
      <c r="I29" s="127"/>
      <c r="J29" s="127"/>
      <c r="K29" s="127"/>
      <c r="L29" s="127"/>
      <c r="M29" s="127"/>
      <c r="N29" s="127"/>
      <c r="O29" s="127"/>
      <c r="P29" s="127"/>
    </row>
    <row r="30" spans="1:16">
      <c r="A30" s="127"/>
      <c r="B30" s="127"/>
      <c r="C30" s="127"/>
      <c r="D30" s="127"/>
      <c r="E30" s="127"/>
      <c r="F30" s="127"/>
      <c r="G30" s="127"/>
      <c r="H30" s="127"/>
      <c r="I30" s="127"/>
      <c r="J30" s="127"/>
      <c r="K30" s="127"/>
      <c r="L30" s="127"/>
      <c r="M30" s="127"/>
      <c r="N30" s="127"/>
      <c r="O30" s="127"/>
      <c r="P30" s="127"/>
    </row>
    <row r="31" spans="1:16">
      <c r="A31" s="127"/>
      <c r="B31" s="127"/>
      <c r="C31" s="127"/>
      <c r="D31" s="127"/>
      <c r="E31" s="127"/>
      <c r="F31" s="127"/>
      <c r="G31" s="127"/>
      <c r="H31" s="127"/>
      <c r="I31" s="127"/>
      <c r="J31" s="127"/>
      <c r="K31" s="127"/>
      <c r="L31" s="127"/>
      <c r="M31" s="127"/>
      <c r="N31" s="127"/>
      <c r="O31" s="127"/>
      <c r="P31" s="127"/>
    </row>
    <row r="32" spans="1:16">
      <c r="A32" s="127"/>
      <c r="B32" s="127"/>
      <c r="C32" s="127"/>
      <c r="D32" s="127"/>
      <c r="E32" s="127"/>
      <c r="F32" s="127"/>
      <c r="G32" s="127"/>
      <c r="H32" s="127"/>
      <c r="I32" s="127"/>
      <c r="J32" s="127"/>
      <c r="K32" s="127"/>
      <c r="L32" s="127"/>
      <c r="M32" s="127"/>
      <c r="N32" s="127"/>
      <c r="O32" s="127"/>
      <c r="P32" s="127"/>
    </row>
    <row r="33" spans="1:16">
      <c r="A33" s="127"/>
      <c r="B33" s="127"/>
      <c r="C33" s="127"/>
      <c r="D33" s="127"/>
      <c r="E33" s="127"/>
      <c r="F33" s="127"/>
      <c r="G33" s="127"/>
      <c r="H33" s="127"/>
      <c r="I33" s="127"/>
      <c r="J33" s="127"/>
      <c r="K33" s="127"/>
      <c r="L33" s="127"/>
      <c r="M33" s="127"/>
      <c r="N33" s="127"/>
      <c r="O33" s="127"/>
      <c r="P33" s="127"/>
    </row>
    <row r="34" spans="1:16">
      <c r="A34" s="127"/>
      <c r="B34" s="127"/>
      <c r="C34" s="127"/>
      <c r="D34" s="127"/>
      <c r="E34" s="127"/>
      <c r="F34" s="127"/>
      <c r="G34" s="127"/>
      <c r="H34" s="127"/>
      <c r="I34" s="127"/>
      <c r="J34" s="127"/>
      <c r="K34" s="127"/>
      <c r="L34" s="127"/>
      <c r="M34" s="127"/>
      <c r="N34" s="127"/>
      <c r="O34" s="127"/>
      <c r="P34" s="127"/>
    </row>
    <row r="35" spans="1:16">
      <c r="A35" s="127"/>
      <c r="B35" s="127"/>
      <c r="C35" s="127"/>
      <c r="D35" s="127"/>
      <c r="E35" s="127"/>
      <c r="F35" s="127"/>
      <c r="G35" s="127"/>
      <c r="H35" s="127"/>
      <c r="I35" s="127"/>
      <c r="J35" s="127"/>
      <c r="K35" s="127"/>
      <c r="L35" s="127"/>
      <c r="M35" s="127"/>
      <c r="N35" s="127"/>
      <c r="O35" s="127"/>
      <c r="P35" s="127"/>
    </row>
    <row r="36" spans="1:16">
      <c r="A36" s="127"/>
      <c r="B36" s="127"/>
      <c r="C36" s="127"/>
      <c r="D36" s="127"/>
      <c r="E36" s="127"/>
      <c r="F36" s="127"/>
      <c r="G36" s="127"/>
      <c r="H36" s="127"/>
      <c r="I36" s="127"/>
      <c r="J36" s="127"/>
      <c r="K36" s="127"/>
      <c r="L36" s="127"/>
      <c r="M36" s="127"/>
      <c r="N36" s="127"/>
      <c r="O36" s="127"/>
      <c r="P36" s="127"/>
    </row>
    <row r="37" spans="1:16">
      <c r="A37" s="127"/>
      <c r="B37" s="127"/>
      <c r="C37" s="127"/>
      <c r="D37" s="127"/>
      <c r="E37" s="127"/>
      <c r="F37" s="127"/>
      <c r="G37" s="127"/>
      <c r="H37" s="127"/>
      <c r="I37" s="127"/>
      <c r="J37" s="127"/>
      <c r="K37" s="127"/>
      <c r="L37" s="127"/>
      <c r="M37" s="127"/>
      <c r="N37" s="127"/>
      <c r="O37" s="127"/>
      <c r="P37" s="127"/>
    </row>
    <row r="38" spans="1:16">
      <c r="A38" s="127"/>
      <c r="B38" s="127"/>
      <c r="C38" s="127"/>
      <c r="D38" s="127"/>
      <c r="E38" s="127"/>
      <c r="F38" s="127"/>
      <c r="G38" s="127"/>
      <c r="H38" s="127"/>
      <c r="I38" s="127"/>
      <c r="J38" s="127"/>
      <c r="K38" s="127"/>
      <c r="L38" s="127"/>
      <c r="M38" s="127"/>
      <c r="N38" s="127"/>
      <c r="O38" s="127"/>
      <c r="P38" s="127"/>
    </row>
    <row r="39" spans="1:16">
      <c r="A39" s="127"/>
      <c r="B39" s="127"/>
      <c r="C39" s="127"/>
      <c r="D39" s="127"/>
      <c r="E39" s="127"/>
      <c r="F39" s="127"/>
      <c r="G39" s="127"/>
      <c r="H39" s="127"/>
      <c r="I39" s="127"/>
      <c r="J39" s="127"/>
      <c r="K39" s="127"/>
      <c r="L39" s="127"/>
      <c r="M39" s="127"/>
      <c r="N39" s="127"/>
      <c r="O39" s="127"/>
      <c r="P39" s="127"/>
    </row>
    <row r="40" spans="1:16">
      <c r="A40" s="127"/>
      <c r="B40" s="127"/>
      <c r="C40" s="127"/>
      <c r="D40" s="127"/>
      <c r="E40" s="127"/>
      <c r="F40" s="127"/>
      <c r="G40" s="127"/>
      <c r="H40" s="127"/>
      <c r="I40" s="127"/>
      <c r="J40" s="127"/>
      <c r="K40" s="127"/>
      <c r="L40" s="127"/>
      <c r="M40" s="127"/>
      <c r="N40" s="127"/>
      <c r="O40" s="127"/>
      <c r="P40" s="127"/>
    </row>
    <row r="41" spans="1:16">
      <c r="A41" s="127"/>
      <c r="B41" s="127"/>
      <c r="C41" s="127"/>
      <c r="D41" s="127"/>
      <c r="E41" s="127"/>
      <c r="F41" s="127"/>
      <c r="G41" s="127"/>
      <c r="H41" s="127"/>
      <c r="I41" s="127"/>
      <c r="J41" s="127"/>
      <c r="K41" s="127"/>
      <c r="L41" s="127"/>
      <c r="M41" s="127"/>
      <c r="N41" s="127"/>
      <c r="O41" s="127"/>
      <c r="P41" s="127"/>
    </row>
    <row r="42" spans="1:16">
      <c r="A42" s="127"/>
      <c r="B42" s="127"/>
      <c r="C42" s="127"/>
      <c r="D42" s="127"/>
      <c r="E42" s="127"/>
      <c r="F42" s="127"/>
      <c r="G42" s="127"/>
      <c r="H42" s="127"/>
      <c r="I42" s="127"/>
      <c r="J42" s="127"/>
      <c r="K42" s="127"/>
      <c r="L42" s="127"/>
      <c r="M42" s="127"/>
      <c r="N42" s="127"/>
      <c r="O42" s="127"/>
      <c r="P42" s="127"/>
    </row>
    <row r="43" spans="1:16">
      <c r="A43" s="127"/>
      <c r="B43" s="127"/>
      <c r="C43" s="127"/>
      <c r="D43" s="127"/>
      <c r="E43" s="127"/>
      <c r="F43" s="127"/>
      <c r="G43" s="127"/>
      <c r="H43" s="127"/>
      <c r="I43" s="127"/>
      <c r="J43" s="127"/>
      <c r="K43" s="127"/>
      <c r="L43" s="127"/>
      <c r="M43" s="127"/>
      <c r="N43" s="127"/>
      <c r="O43" s="127"/>
      <c r="P43" s="127"/>
    </row>
    <row r="44" spans="1:16">
      <c r="A44" s="127"/>
      <c r="B44" s="127"/>
      <c r="C44" s="127"/>
      <c r="D44" s="127"/>
      <c r="E44" s="127"/>
      <c r="F44" s="127"/>
      <c r="G44" s="127"/>
      <c r="H44" s="127"/>
      <c r="I44" s="127"/>
      <c r="J44" s="127"/>
      <c r="K44" s="127"/>
      <c r="L44" s="127"/>
      <c r="M44" s="127"/>
      <c r="N44" s="127"/>
      <c r="O44" s="127"/>
      <c r="P44" s="127"/>
    </row>
    <row r="45" spans="1:16">
      <c r="A45" s="127"/>
      <c r="B45" s="127"/>
      <c r="C45" s="127"/>
      <c r="D45" s="127"/>
      <c r="E45" s="127"/>
      <c r="F45" s="127"/>
      <c r="G45" s="127"/>
      <c r="H45" s="127"/>
      <c r="I45" s="127"/>
      <c r="J45" s="127"/>
      <c r="K45" s="127"/>
      <c r="L45" s="127"/>
      <c r="M45" s="127"/>
      <c r="N45" s="127"/>
      <c r="O45" s="127"/>
      <c r="P45" s="127"/>
    </row>
    <row r="46" spans="1:16">
      <c r="A46" s="127"/>
      <c r="B46" s="127"/>
      <c r="C46" s="127"/>
      <c r="D46" s="127"/>
      <c r="E46" s="127"/>
      <c r="F46" s="127"/>
      <c r="G46" s="127"/>
      <c r="H46" s="127"/>
      <c r="I46" s="127"/>
      <c r="J46" s="127"/>
      <c r="K46" s="127"/>
      <c r="L46" s="127"/>
      <c r="M46" s="127"/>
      <c r="N46" s="127"/>
      <c r="O46" s="127"/>
      <c r="P46" s="127"/>
    </row>
    <row r="47" spans="1:16">
      <c r="A47" s="127"/>
      <c r="B47" s="127"/>
      <c r="C47" s="127"/>
      <c r="D47" s="127"/>
      <c r="E47" s="127"/>
      <c r="F47" s="127"/>
      <c r="G47" s="127"/>
      <c r="H47" s="127"/>
      <c r="I47" s="127"/>
      <c r="J47" s="127"/>
      <c r="K47" s="127"/>
      <c r="L47" s="127"/>
      <c r="M47" s="127"/>
      <c r="N47" s="127"/>
      <c r="O47" s="127"/>
      <c r="P47" s="127"/>
    </row>
    <row r="48" spans="1:16">
      <c r="A48" s="127"/>
      <c r="B48" s="127"/>
      <c r="C48" s="127"/>
      <c r="D48" s="127"/>
      <c r="E48" s="127"/>
      <c r="F48" s="127"/>
      <c r="G48" s="127"/>
      <c r="H48" s="127"/>
      <c r="I48" s="127"/>
      <c r="J48" s="127"/>
      <c r="K48" s="127"/>
      <c r="L48" s="127"/>
      <c r="M48" s="127"/>
      <c r="N48" s="127"/>
      <c r="O48" s="127"/>
      <c r="P48" s="127"/>
    </row>
    <row r="49" spans="1:16">
      <c r="A49" s="127"/>
      <c r="B49" s="127"/>
      <c r="C49" s="127"/>
      <c r="D49" s="127"/>
      <c r="E49" s="127"/>
      <c r="F49" s="127"/>
      <c r="G49" s="127"/>
      <c r="H49" s="127"/>
      <c r="I49" s="127"/>
      <c r="J49" s="127"/>
      <c r="K49" s="127"/>
      <c r="L49" s="127"/>
      <c r="M49" s="127"/>
      <c r="N49" s="127"/>
      <c r="O49" s="127"/>
      <c r="P49" s="127"/>
    </row>
    <row r="50" spans="1:16">
      <c r="A50" s="127"/>
      <c r="B50" s="127"/>
      <c r="C50" s="127"/>
      <c r="D50" s="127"/>
      <c r="E50" s="127"/>
      <c r="F50" s="127"/>
      <c r="G50" s="127"/>
      <c r="H50" s="127"/>
      <c r="I50" s="127"/>
      <c r="J50" s="127"/>
      <c r="K50" s="127"/>
      <c r="L50" s="127"/>
      <c r="M50" s="127"/>
      <c r="N50" s="127"/>
      <c r="O50" s="127"/>
      <c r="P50" s="127"/>
    </row>
    <row r="51" spans="1:16">
      <c r="A51" s="127"/>
      <c r="B51" s="127"/>
      <c r="C51" s="127"/>
      <c r="D51" s="127"/>
      <c r="E51" s="127"/>
      <c r="F51" s="127"/>
      <c r="G51" s="127"/>
      <c r="H51" s="127"/>
      <c r="I51" s="127"/>
      <c r="J51" s="127"/>
      <c r="K51" s="127"/>
      <c r="L51" s="127"/>
      <c r="M51" s="127"/>
      <c r="N51" s="127"/>
      <c r="O51" s="127"/>
      <c r="P51" s="127"/>
    </row>
    <row r="52" spans="1:16">
      <c r="A52" s="127"/>
      <c r="B52" s="127"/>
      <c r="C52" s="127"/>
      <c r="D52" s="127"/>
      <c r="E52" s="127"/>
      <c r="F52" s="127"/>
      <c r="G52" s="127"/>
      <c r="H52" s="127"/>
      <c r="I52" s="127"/>
      <c r="J52" s="127"/>
      <c r="K52" s="127"/>
      <c r="L52" s="127"/>
      <c r="M52" s="127"/>
      <c r="N52" s="127"/>
      <c r="O52" s="127"/>
      <c r="P52" s="127"/>
    </row>
    <row r="53" spans="1:16">
      <c r="A53" s="127"/>
      <c r="B53" s="127"/>
      <c r="C53" s="127"/>
      <c r="D53" s="127"/>
      <c r="E53" s="127"/>
      <c r="F53" s="127"/>
      <c r="G53" s="127"/>
      <c r="H53" s="127"/>
      <c r="I53" s="127"/>
      <c r="J53" s="127"/>
      <c r="K53" s="127"/>
      <c r="L53" s="127"/>
      <c r="M53" s="127"/>
      <c r="N53" s="127"/>
      <c r="O53" s="127"/>
      <c r="P53" s="127"/>
    </row>
    <row r="54" spans="1:16">
      <c r="A54" s="127"/>
      <c r="B54" s="127"/>
      <c r="C54" s="127"/>
      <c r="D54" s="127"/>
      <c r="E54" s="127"/>
      <c r="F54" s="127"/>
      <c r="G54" s="127"/>
      <c r="H54" s="127"/>
      <c r="I54" s="127"/>
      <c r="J54" s="127"/>
      <c r="K54" s="127"/>
      <c r="L54" s="127"/>
      <c r="M54" s="127"/>
      <c r="N54" s="127"/>
      <c r="O54" s="127"/>
      <c r="P54" s="127"/>
    </row>
    <row r="55" spans="1:16">
      <c r="A55" s="127"/>
      <c r="B55" s="127"/>
      <c r="C55" s="127"/>
      <c r="D55" s="127"/>
      <c r="E55" s="127"/>
      <c r="F55" s="127"/>
      <c r="G55" s="127"/>
      <c r="H55" s="127"/>
      <c r="I55" s="127"/>
      <c r="J55" s="127"/>
      <c r="K55" s="127"/>
      <c r="L55" s="127"/>
      <c r="M55" s="127"/>
      <c r="N55" s="127"/>
      <c r="O55" s="127"/>
      <c r="P55" s="127"/>
    </row>
    <row r="56" spans="1:16">
      <c r="A56" s="127"/>
      <c r="B56" s="127"/>
      <c r="C56" s="127"/>
      <c r="D56" s="127"/>
      <c r="E56" s="127"/>
      <c r="F56" s="127"/>
      <c r="G56" s="127"/>
      <c r="H56" s="127"/>
      <c r="I56" s="127"/>
      <c r="J56" s="127"/>
      <c r="K56" s="127"/>
      <c r="L56" s="127"/>
      <c r="M56" s="127"/>
      <c r="N56" s="127"/>
      <c r="O56" s="127"/>
      <c r="P56" s="127"/>
    </row>
    <row r="57" spans="1:16">
      <c r="A57" s="127"/>
      <c r="B57" s="127"/>
      <c r="C57" s="127"/>
      <c r="D57" s="127"/>
      <c r="E57" s="127"/>
      <c r="F57" s="127"/>
      <c r="G57" s="127"/>
      <c r="H57" s="127"/>
      <c r="I57" s="127"/>
      <c r="J57" s="127"/>
      <c r="K57" s="127"/>
      <c r="L57" s="127"/>
      <c r="M57" s="127"/>
      <c r="N57" s="127"/>
      <c r="O57" s="127"/>
      <c r="P57" s="127"/>
    </row>
    <row r="58" spans="1:16">
      <c r="A58" s="127"/>
      <c r="B58" s="127"/>
      <c r="C58" s="127"/>
      <c r="D58" s="127"/>
      <c r="E58" s="127"/>
      <c r="F58" s="127"/>
      <c r="G58" s="127"/>
      <c r="H58" s="127"/>
      <c r="I58" s="127"/>
      <c r="J58" s="127"/>
      <c r="K58" s="127"/>
      <c r="L58" s="127"/>
      <c r="M58" s="127"/>
      <c r="N58" s="127"/>
      <c r="O58" s="127"/>
      <c r="P58" s="127"/>
    </row>
    <row r="59" spans="1:16">
      <c r="A59" s="127"/>
      <c r="B59" s="127"/>
      <c r="C59" s="127"/>
      <c r="D59" s="127"/>
      <c r="E59" s="127"/>
      <c r="F59" s="127"/>
      <c r="G59" s="127"/>
      <c r="H59" s="127"/>
      <c r="I59" s="127"/>
      <c r="J59" s="127"/>
      <c r="K59" s="127"/>
      <c r="L59" s="127"/>
      <c r="M59" s="127"/>
      <c r="N59" s="127"/>
      <c r="O59" s="127"/>
      <c r="P59" s="127"/>
    </row>
    <row r="60" spans="1:16">
      <c r="A60" s="127"/>
      <c r="B60" s="127"/>
      <c r="C60" s="127"/>
      <c r="D60" s="127"/>
      <c r="E60" s="127"/>
      <c r="F60" s="127"/>
      <c r="G60" s="127"/>
      <c r="H60" s="127"/>
      <c r="I60" s="127"/>
      <c r="J60" s="127"/>
      <c r="K60" s="127"/>
      <c r="L60" s="127"/>
      <c r="M60" s="127"/>
      <c r="N60" s="127"/>
      <c r="O60" s="127"/>
      <c r="P60" s="127"/>
    </row>
    <row r="61" spans="1:16">
      <c r="A61" s="127"/>
      <c r="B61" s="127"/>
      <c r="C61" s="127"/>
      <c r="D61" s="127"/>
      <c r="E61" s="127"/>
      <c r="F61" s="127"/>
      <c r="G61" s="127"/>
      <c r="H61" s="127"/>
      <c r="I61" s="127"/>
      <c r="J61" s="127"/>
      <c r="K61" s="127"/>
      <c r="L61" s="127"/>
      <c r="M61" s="127"/>
      <c r="N61" s="127"/>
      <c r="O61" s="127"/>
      <c r="P61" s="127"/>
    </row>
    <row r="62" spans="1:16">
      <c r="A62" s="127"/>
      <c r="B62" s="127"/>
      <c r="C62" s="127"/>
      <c r="D62" s="127"/>
      <c r="E62" s="127"/>
      <c r="F62" s="127"/>
      <c r="G62" s="127"/>
      <c r="H62" s="127"/>
      <c r="I62" s="127"/>
      <c r="J62" s="127"/>
      <c r="K62" s="127"/>
      <c r="L62" s="127"/>
      <c r="M62" s="127"/>
      <c r="N62" s="127"/>
      <c r="O62" s="127"/>
      <c r="P62" s="127"/>
    </row>
    <row r="63" spans="1:16">
      <c r="A63" s="127"/>
      <c r="B63" s="127"/>
      <c r="C63" s="127"/>
      <c r="D63" s="127"/>
      <c r="E63" s="127"/>
      <c r="F63" s="127"/>
      <c r="G63" s="127"/>
      <c r="H63" s="127"/>
      <c r="I63" s="127"/>
      <c r="J63" s="127"/>
      <c r="K63" s="127"/>
      <c r="L63" s="127"/>
      <c r="M63" s="127"/>
      <c r="N63" s="127"/>
      <c r="O63" s="127"/>
      <c r="P63" s="127"/>
    </row>
    <row r="64" spans="1:16">
      <c r="A64" s="127"/>
      <c r="B64" s="127"/>
      <c r="C64" s="127"/>
      <c r="D64" s="127"/>
      <c r="E64" s="127"/>
      <c r="F64" s="127"/>
      <c r="G64" s="127"/>
      <c r="H64" s="127"/>
      <c r="I64" s="127"/>
      <c r="J64" s="127"/>
      <c r="K64" s="127"/>
      <c r="L64" s="127"/>
      <c r="M64" s="127"/>
      <c r="N64" s="127"/>
      <c r="O64" s="127"/>
      <c r="P64" s="127"/>
    </row>
    <row r="65" spans="1:16">
      <c r="A65" s="127"/>
      <c r="B65" s="127"/>
      <c r="C65" s="127"/>
      <c r="D65" s="127"/>
      <c r="E65" s="127"/>
      <c r="F65" s="127"/>
      <c r="G65" s="127"/>
      <c r="H65" s="127"/>
      <c r="I65" s="127"/>
      <c r="J65" s="127"/>
      <c r="K65" s="127"/>
      <c r="L65" s="127"/>
      <c r="M65" s="127"/>
      <c r="N65" s="127"/>
      <c r="O65" s="127"/>
      <c r="P65" s="127"/>
    </row>
    <row r="66" spans="1:16">
      <c r="A66" s="127"/>
      <c r="B66" s="127"/>
      <c r="C66" s="127"/>
      <c r="D66" s="127"/>
      <c r="E66" s="127"/>
      <c r="F66" s="127"/>
      <c r="G66" s="127"/>
      <c r="H66" s="127"/>
      <c r="I66" s="127"/>
      <c r="J66" s="127"/>
      <c r="K66" s="127"/>
      <c r="L66" s="127"/>
      <c r="M66" s="127"/>
      <c r="N66" s="127"/>
      <c r="O66" s="127"/>
      <c r="P66" s="127"/>
    </row>
    <row r="67" spans="1:16">
      <c r="A67" s="127"/>
      <c r="B67" s="127"/>
      <c r="C67" s="127"/>
      <c r="D67" s="127"/>
      <c r="E67" s="127"/>
      <c r="F67" s="127"/>
      <c r="G67" s="127"/>
      <c r="H67" s="127"/>
      <c r="I67" s="127"/>
      <c r="J67" s="127"/>
      <c r="K67" s="127"/>
      <c r="L67" s="127"/>
      <c r="M67" s="127"/>
      <c r="N67" s="127"/>
      <c r="O67" s="127"/>
      <c r="P67" s="127"/>
    </row>
    <row r="68" spans="1:16">
      <c r="A68" s="127"/>
      <c r="B68" s="127"/>
      <c r="C68" s="127"/>
      <c r="D68" s="127"/>
      <c r="E68" s="127"/>
      <c r="F68" s="127"/>
      <c r="G68" s="127"/>
      <c r="H68" s="127"/>
      <c r="I68" s="127"/>
      <c r="J68" s="127"/>
      <c r="K68" s="127"/>
      <c r="L68" s="127"/>
      <c r="M68" s="127"/>
      <c r="N68" s="127"/>
      <c r="O68" s="127"/>
      <c r="P68" s="127"/>
    </row>
    <row r="69" spans="1:16">
      <c r="A69" s="127"/>
      <c r="B69" s="127"/>
      <c r="C69" s="127"/>
      <c r="D69" s="127"/>
      <c r="E69" s="127"/>
      <c r="F69" s="127"/>
      <c r="G69" s="127"/>
      <c r="H69" s="127"/>
      <c r="I69" s="127"/>
      <c r="J69" s="127"/>
      <c r="K69" s="127"/>
      <c r="L69" s="127"/>
      <c r="M69" s="127"/>
      <c r="N69" s="127"/>
      <c r="O69" s="127"/>
      <c r="P69" s="127"/>
    </row>
    <row r="70" spans="1:16">
      <c r="A70" s="127"/>
      <c r="B70" s="127"/>
      <c r="C70" s="127"/>
      <c r="D70" s="127"/>
      <c r="E70" s="127"/>
      <c r="F70" s="127"/>
      <c r="G70" s="127"/>
      <c r="H70" s="127"/>
      <c r="I70" s="127"/>
      <c r="J70" s="127"/>
      <c r="K70" s="127"/>
      <c r="L70" s="127"/>
      <c r="M70" s="127"/>
      <c r="N70" s="127"/>
      <c r="O70" s="127"/>
      <c r="P70" s="127"/>
    </row>
    <row r="71" spans="1:16">
      <c r="A71" s="127"/>
      <c r="B71" s="127"/>
      <c r="C71" s="127"/>
      <c r="D71" s="127"/>
      <c r="E71" s="127"/>
      <c r="F71" s="127"/>
      <c r="G71" s="127"/>
      <c r="H71" s="127"/>
      <c r="I71" s="127"/>
      <c r="J71" s="127"/>
      <c r="K71" s="127"/>
      <c r="L71" s="127"/>
      <c r="M71" s="127"/>
      <c r="N71" s="127"/>
      <c r="O71" s="127"/>
      <c r="P71" s="127"/>
    </row>
    <row r="72" spans="1:16">
      <c r="A72" s="127"/>
      <c r="B72" s="127"/>
      <c r="C72" s="127"/>
      <c r="D72" s="127"/>
      <c r="E72" s="127"/>
      <c r="F72" s="127"/>
      <c r="G72" s="127"/>
      <c r="H72" s="127"/>
      <c r="I72" s="127"/>
      <c r="J72" s="127"/>
      <c r="K72" s="127"/>
      <c r="L72" s="127"/>
      <c r="M72" s="127"/>
      <c r="N72" s="127"/>
      <c r="O72" s="127"/>
      <c r="P72" s="127"/>
    </row>
    <row r="73" spans="1:16">
      <c r="A73" s="127"/>
      <c r="B73" s="127"/>
      <c r="C73" s="127"/>
      <c r="D73" s="127"/>
      <c r="E73" s="127"/>
      <c r="F73" s="127"/>
      <c r="G73" s="127"/>
      <c r="H73" s="127"/>
      <c r="I73" s="127"/>
      <c r="J73" s="127"/>
      <c r="K73" s="127"/>
      <c r="L73" s="127"/>
      <c r="M73" s="127"/>
      <c r="N73" s="127"/>
      <c r="O73" s="127"/>
      <c r="P73" s="127"/>
    </row>
    <row r="74" spans="1:16">
      <c r="A74" s="127"/>
      <c r="B74" s="127"/>
      <c r="C74" s="127"/>
      <c r="D74" s="127"/>
      <c r="E74" s="127"/>
      <c r="F74" s="127"/>
      <c r="G74" s="127"/>
      <c r="H74" s="127"/>
      <c r="I74" s="127"/>
      <c r="J74" s="127"/>
      <c r="K74" s="127"/>
      <c r="L74" s="127"/>
      <c r="M74" s="127"/>
      <c r="N74" s="127"/>
      <c r="O74" s="127"/>
      <c r="P74" s="127"/>
    </row>
    <row r="75" spans="1:16">
      <c r="A75" s="127"/>
      <c r="B75" s="127"/>
      <c r="C75" s="127"/>
      <c r="D75" s="127"/>
      <c r="E75" s="127"/>
      <c r="F75" s="127"/>
      <c r="G75" s="127"/>
      <c r="H75" s="127"/>
      <c r="I75" s="127"/>
      <c r="J75" s="127"/>
      <c r="K75" s="127"/>
      <c r="L75" s="127"/>
      <c r="M75" s="127"/>
      <c r="N75" s="127"/>
      <c r="O75" s="127"/>
      <c r="P75" s="127"/>
    </row>
    <row r="76" spans="1:16">
      <c r="A76" s="127"/>
      <c r="B76" s="127"/>
      <c r="C76" s="127"/>
      <c r="D76" s="127"/>
      <c r="E76" s="127"/>
      <c r="F76" s="127"/>
      <c r="G76" s="127"/>
      <c r="H76" s="127"/>
      <c r="I76" s="127"/>
      <c r="J76" s="127"/>
      <c r="K76" s="127"/>
      <c r="L76" s="127"/>
      <c r="M76" s="127"/>
      <c r="N76" s="127"/>
      <c r="O76" s="127"/>
      <c r="P76" s="127"/>
    </row>
    <row r="77" spans="1:16">
      <c r="A77" s="127"/>
      <c r="B77" s="127"/>
      <c r="C77" s="127"/>
      <c r="D77" s="127"/>
      <c r="E77" s="127"/>
      <c r="F77" s="127"/>
      <c r="G77" s="127"/>
      <c r="H77" s="127"/>
      <c r="I77" s="127"/>
      <c r="J77" s="127"/>
      <c r="K77" s="127"/>
      <c r="L77" s="127"/>
      <c r="M77" s="127"/>
      <c r="N77" s="127"/>
      <c r="O77" s="127"/>
      <c r="P77" s="127"/>
    </row>
    <row r="78" spans="1:16">
      <c r="A78" s="127"/>
      <c r="B78" s="127"/>
      <c r="C78" s="127"/>
      <c r="D78" s="127"/>
      <c r="E78" s="127"/>
      <c r="F78" s="127"/>
      <c r="G78" s="127"/>
      <c r="H78" s="127"/>
      <c r="I78" s="127"/>
      <c r="J78" s="127"/>
      <c r="K78" s="127"/>
      <c r="L78" s="127"/>
      <c r="M78" s="127"/>
      <c r="N78" s="127"/>
      <c r="O78" s="127"/>
      <c r="P78" s="127"/>
    </row>
    <row r="79" spans="1:16">
      <c r="A79" s="127"/>
      <c r="B79" s="127"/>
      <c r="C79" s="127"/>
      <c r="D79" s="127"/>
      <c r="E79" s="127"/>
      <c r="F79" s="127"/>
      <c r="G79" s="127"/>
      <c r="H79" s="127"/>
      <c r="I79" s="127"/>
      <c r="J79" s="127"/>
      <c r="K79" s="127"/>
      <c r="L79" s="127"/>
      <c r="M79" s="127"/>
      <c r="N79" s="127"/>
      <c r="O79" s="127"/>
      <c r="P79" s="127"/>
    </row>
    <row r="80" spans="1:16">
      <c r="A80" s="127"/>
      <c r="B80" s="127"/>
      <c r="C80" s="127"/>
      <c r="D80" s="127"/>
      <c r="E80" s="127"/>
      <c r="F80" s="127"/>
      <c r="G80" s="127"/>
      <c r="H80" s="127"/>
      <c r="I80" s="127"/>
      <c r="J80" s="127"/>
      <c r="K80" s="127"/>
      <c r="L80" s="127"/>
      <c r="M80" s="127"/>
      <c r="N80" s="127"/>
      <c r="O80" s="127"/>
      <c r="P80" s="127"/>
    </row>
    <row r="81" spans="1:16">
      <c r="A81" s="127"/>
      <c r="B81" s="127"/>
      <c r="C81" s="127"/>
      <c r="D81" s="127"/>
      <c r="E81" s="127"/>
      <c r="F81" s="127"/>
      <c r="G81" s="127"/>
      <c r="H81" s="127"/>
      <c r="I81" s="127"/>
      <c r="J81" s="127"/>
      <c r="K81" s="127"/>
      <c r="L81" s="127"/>
      <c r="M81" s="127"/>
      <c r="N81" s="127"/>
      <c r="O81" s="127"/>
      <c r="P81" s="127"/>
    </row>
    <row r="82" spans="1:16">
      <c r="A82" s="127"/>
      <c r="B82" s="127"/>
      <c r="C82" s="127"/>
      <c r="D82" s="127"/>
      <c r="E82" s="127"/>
      <c r="F82" s="127"/>
      <c r="G82" s="127"/>
      <c r="H82" s="127"/>
      <c r="I82" s="127"/>
      <c r="J82" s="127"/>
      <c r="K82" s="127"/>
      <c r="L82" s="127"/>
      <c r="M82" s="127"/>
      <c r="N82" s="127"/>
      <c r="O82" s="127"/>
      <c r="P82" s="127"/>
    </row>
    <row r="83" spans="1:16">
      <c r="A83" s="127"/>
      <c r="B83" s="127"/>
      <c r="C83" s="127"/>
      <c r="D83" s="127"/>
      <c r="E83" s="127"/>
      <c r="F83" s="127"/>
      <c r="G83" s="127"/>
      <c r="H83" s="127"/>
      <c r="I83" s="127"/>
      <c r="J83" s="127"/>
      <c r="K83" s="127"/>
      <c r="L83" s="127"/>
      <c r="M83" s="127"/>
      <c r="N83" s="127"/>
      <c r="O83" s="127"/>
      <c r="P83" s="127"/>
    </row>
    <row r="84" spans="1:16">
      <c r="A84" s="127"/>
      <c r="B84" s="127"/>
      <c r="C84" s="127"/>
      <c r="D84" s="127"/>
      <c r="E84" s="127"/>
      <c r="F84" s="127"/>
      <c r="G84" s="127"/>
      <c r="H84" s="127"/>
      <c r="I84" s="127"/>
      <c r="J84" s="127"/>
      <c r="K84" s="127"/>
      <c r="L84" s="127"/>
      <c r="M84" s="127"/>
      <c r="N84" s="127"/>
      <c r="O84" s="127"/>
      <c r="P84" s="127"/>
    </row>
    <row r="85" spans="1:16">
      <c r="A85" s="127"/>
      <c r="B85" s="127"/>
      <c r="C85" s="127"/>
      <c r="D85" s="127"/>
      <c r="E85" s="127"/>
      <c r="F85" s="127"/>
      <c r="G85" s="127"/>
      <c r="H85" s="127"/>
      <c r="I85" s="127"/>
      <c r="J85" s="127"/>
      <c r="K85" s="127"/>
      <c r="L85" s="127"/>
      <c r="M85" s="127"/>
      <c r="N85" s="127"/>
      <c r="O85" s="127"/>
      <c r="P85" s="127"/>
    </row>
    <row r="86" spans="1:16">
      <c r="A86" s="127"/>
      <c r="B86" s="127"/>
      <c r="C86" s="127"/>
      <c r="D86" s="127"/>
      <c r="E86" s="127"/>
      <c r="F86" s="127"/>
      <c r="G86" s="127"/>
      <c r="H86" s="127"/>
      <c r="I86" s="127"/>
      <c r="J86" s="127"/>
      <c r="K86" s="127"/>
      <c r="L86" s="127"/>
      <c r="M86" s="127"/>
      <c r="N86" s="127"/>
      <c r="O86" s="127"/>
      <c r="P86" s="127"/>
    </row>
    <row r="87" spans="1:16">
      <c r="A87" s="127"/>
      <c r="B87" s="127"/>
      <c r="C87" s="127"/>
      <c r="D87" s="127"/>
      <c r="E87" s="127"/>
      <c r="F87" s="127"/>
      <c r="G87" s="127"/>
      <c r="H87" s="127"/>
      <c r="I87" s="127"/>
      <c r="J87" s="127"/>
      <c r="K87" s="127"/>
      <c r="L87" s="127"/>
      <c r="M87" s="127"/>
      <c r="N87" s="127"/>
      <c r="O87" s="127"/>
      <c r="P87" s="127"/>
    </row>
    <row r="88" spans="1:16">
      <c r="A88" s="127"/>
      <c r="B88" s="127"/>
      <c r="C88" s="127"/>
      <c r="D88" s="127"/>
      <c r="E88" s="127"/>
      <c r="F88" s="127"/>
      <c r="G88" s="127"/>
      <c r="H88" s="127"/>
      <c r="I88" s="127"/>
      <c r="J88" s="127"/>
      <c r="K88" s="127"/>
      <c r="L88" s="127"/>
      <c r="M88" s="127"/>
      <c r="N88" s="127"/>
      <c r="O88" s="127"/>
      <c r="P88" s="127"/>
    </row>
    <row r="89" spans="1:16">
      <c r="A89" s="127"/>
      <c r="B89" s="127"/>
      <c r="C89" s="127"/>
      <c r="D89" s="127"/>
      <c r="E89" s="127"/>
      <c r="F89" s="127"/>
      <c r="G89" s="127"/>
      <c r="H89" s="127"/>
      <c r="I89" s="127"/>
      <c r="J89" s="127"/>
      <c r="K89" s="127"/>
      <c r="L89" s="127"/>
      <c r="M89" s="127"/>
      <c r="N89" s="127"/>
      <c r="O89" s="127"/>
      <c r="P89" s="127"/>
    </row>
    <row r="90" spans="1:16">
      <c r="A90" s="127"/>
      <c r="B90" s="127"/>
      <c r="C90" s="127"/>
      <c r="D90" s="127"/>
      <c r="E90" s="127"/>
      <c r="F90" s="127"/>
      <c r="G90" s="127"/>
      <c r="H90" s="127"/>
      <c r="I90" s="127"/>
      <c r="J90" s="127"/>
      <c r="K90" s="127"/>
      <c r="L90" s="127"/>
      <c r="M90" s="127"/>
      <c r="N90" s="127"/>
      <c r="O90" s="127"/>
      <c r="P90" s="127"/>
    </row>
    <row r="91" spans="1:16">
      <c r="A91" s="127"/>
      <c r="B91" s="127"/>
      <c r="C91" s="127"/>
      <c r="D91" s="127"/>
      <c r="E91" s="127"/>
      <c r="F91" s="127"/>
      <c r="G91" s="127"/>
      <c r="H91" s="127"/>
      <c r="I91" s="127"/>
      <c r="J91" s="127"/>
      <c r="K91" s="127"/>
      <c r="L91" s="127"/>
      <c r="M91" s="127"/>
      <c r="N91" s="127"/>
      <c r="O91" s="127"/>
      <c r="P91" s="127"/>
    </row>
    <row r="92" spans="1:16">
      <c r="A92" s="127"/>
      <c r="B92" s="127"/>
      <c r="C92" s="127"/>
      <c r="D92" s="127"/>
      <c r="E92" s="127"/>
      <c r="F92" s="127"/>
      <c r="G92" s="127"/>
      <c r="H92" s="127"/>
      <c r="I92" s="127"/>
      <c r="J92" s="127"/>
      <c r="K92" s="127"/>
      <c r="L92" s="127"/>
      <c r="M92" s="127"/>
      <c r="N92" s="127"/>
      <c r="O92" s="127"/>
      <c r="P92" s="127"/>
    </row>
    <row r="93" spans="1:16">
      <c r="A93" s="127"/>
      <c r="B93" s="127"/>
      <c r="C93" s="127"/>
      <c r="D93" s="127"/>
      <c r="E93" s="127"/>
      <c r="F93" s="127"/>
      <c r="G93" s="127"/>
      <c r="H93" s="127"/>
      <c r="I93" s="127"/>
      <c r="J93" s="127"/>
      <c r="K93" s="127"/>
      <c r="L93" s="127"/>
      <c r="M93" s="127"/>
      <c r="N93" s="127"/>
      <c r="O93" s="127"/>
      <c r="P93" s="127"/>
    </row>
    <row r="94" spans="1:16">
      <c r="A94" s="127"/>
      <c r="B94" s="127"/>
      <c r="C94" s="127"/>
      <c r="D94" s="127"/>
      <c r="E94" s="127"/>
      <c r="F94" s="127"/>
      <c r="G94" s="127"/>
      <c r="H94" s="127"/>
      <c r="I94" s="127"/>
      <c r="J94" s="127"/>
      <c r="K94" s="127"/>
      <c r="L94" s="127"/>
      <c r="M94" s="127"/>
      <c r="N94" s="127"/>
      <c r="O94" s="127"/>
      <c r="P94" s="127"/>
    </row>
    <row r="95" spans="1:16">
      <c r="A95" s="127"/>
      <c r="B95" s="127"/>
      <c r="C95" s="127"/>
      <c r="D95" s="127"/>
      <c r="E95" s="127"/>
      <c r="F95" s="127"/>
      <c r="G95" s="127"/>
      <c r="H95" s="127"/>
      <c r="I95" s="127"/>
      <c r="J95" s="127"/>
      <c r="K95" s="127"/>
      <c r="L95" s="127"/>
      <c r="M95" s="127"/>
      <c r="N95" s="127"/>
      <c r="O95" s="127"/>
      <c r="P95" s="127"/>
    </row>
    <row r="96" spans="1:16">
      <c r="A96" s="127"/>
      <c r="B96" s="127"/>
      <c r="C96" s="127"/>
      <c r="D96" s="127"/>
      <c r="E96" s="127"/>
      <c r="F96" s="127"/>
      <c r="G96" s="127"/>
      <c r="H96" s="127"/>
      <c r="I96" s="127"/>
      <c r="J96" s="127"/>
      <c r="K96" s="127"/>
      <c r="L96" s="127"/>
      <c r="M96" s="127"/>
      <c r="N96" s="127"/>
      <c r="O96" s="127"/>
      <c r="P96" s="127"/>
    </row>
    <row r="97" spans="1:16">
      <c r="A97" s="127"/>
      <c r="B97" s="127"/>
      <c r="C97" s="127"/>
      <c r="D97" s="127"/>
      <c r="E97" s="127"/>
      <c r="F97" s="127"/>
      <c r="G97" s="127"/>
      <c r="H97" s="127"/>
      <c r="I97" s="127"/>
      <c r="J97" s="127"/>
      <c r="K97" s="127"/>
      <c r="L97" s="127"/>
      <c r="M97" s="127"/>
      <c r="N97" s="127"/>
      <c r="O97" s="127"/>
      <c r="P97" s="127"/>
    </row>
    <row r="98" spans="1:16">
      <c r="A98" s="127"/>
      <c r="B98" s="127"/>
      <c r="C98" s="127"/>
      <c r="D98" s="127"/>
      <c r="E98" s="127"/>
      <c r="F98" s="127"/>
      <c r="G98" s="127"/>
      <c r="H98" s="127"/>
      <c r="I98" s="127"/>
      <c r="J98" s="127"/>
      <c r="K98" s="127"/>
      <c r="L98" s="127"/>
      <c r="M98" s="127"/>
      <c r="N98" s="127"/>
      <c r="O98" s="127"/>
      <c r="P98" s="127"/>
    </row>
    <row r="99" spans="1:16">
      <c r="A99" s="127"/>
      <c r="B99" s="127"/>
      <c r="C99" s="127"/>
      <c r="D99" s="127"/>
      <c r="E99" s="127"/>
      <c r="F99" s="127"/>
      <c r="G99" s="127"/>
      <c r="H99" s="127"/>
      <c r="I99" s="127"/>
      <c r="J99" s="127"/>
      <c r="K99" s="127"/>
      <c r="L99" s="127"/>
      <c r="M99" s="127"/>
      <c r="N99" s="127"/>
      <c r="O99" s="127"/>
      <c r="P99" s="127"/>
    </row>
    <row r="100" spans="1:16">
      <c r="A100" s="127"/>
      <c r="B100" s="127"/>
      <c r="C100" s="127"/>
      <c r="D100" s="127"/>
      <c r="E100" s="127"/>
      <c r="F100" s="127"/>
      <c r="G100" s="127"/>
      <c r="H100" s="127"/>
      <c r="I100" s="127"/>
      <c r="J100" s="127"/>
      <c r="K100" s="127"/>
      <c r="L100" s="127"/>
      <c r="M100" s="127"/>
      <c r="N100" s="127"/>
      <c r="O100" s="127"/>
      <c r="P100" s="127"/>
    </row>
    <row r="101" spans="1:16">
      <c r="A101" s="127"/>
      <c r="B101" s="127"/>
      <c r="C101" s="127"/>
      <c r="D101" s="127"/>
      <c r="E101" s="127"/>
      <c r="F101" s="127"/>
      <c r="G101" s="127"/>
      <c r="H101" s="127"/>
      <c r="I101" s="127"/>
      <c r="J101" s="127"/>
      <c r="K101" s="127"/>
      <c r="L101" s="127"/>
      <c r="M101" s="127"/>
      <c r="N101" s="127"/>
      <c r="O101" s="127"/>
      <c r="P101" s="127"/>
    </row>
    <row r="102" spans="1:16">
      <c r="A102" s="127"/>
      <c r="B102" s="127"/>
      <c r="C102" s="127"/>
      <c r="D102" s="127"/>
      <c r="E102" s="127"/>
      <c r="F102" s="127"/>
      <c r="G102" s="127"/>
      <c r="H102" s="127"/>
      <c r="I102" s="127"/>
      <c r="J102" s="127"/>
      <c r="K102" s="127"/>
      <c r="L102" s="127"/>
      <c r="M102" s="127"/>
      <c r="N102" s="127"/>
      <c r="O102" s="127"/>
      <c r="P102" s="127"/>
    </row>
    <row r="103" spans="1:16">
      <c r="A103" s="127"/>
      <c r="B103" s="127"/>
      <c r="C103" s="127"/>
      <c r="D103" s="127"/>
      <c r="E103" s="127"/>
      <c r="F103" s="127"/>
      <c r="G103" s="127"/>
      <c r="H103" s="127"/>
      <c r="I103" s="127"/>
      <c r="J103" s="127"/>
      <c r="K103" s="127"/>
      <c r="L103" s="127"/>
      <c r="M103" s="127"/>
      <c r="N103" s="127"/>
      <c r="O103" s="127"/>
      <c r="P103" s="127"/>
    </row>
    <row r="104" spans="1:16">
      <c r="A104" s="127"/>
      <c r="B104" s="127"/>
      <c r="C104" s="127"/>
      <c r="D104" s="127"/>
      <c r="E104" s="127"/>
      <c r="F104" s="127"/>
      <c r="G104" s="127"/>
      <c r="H104" s="127"/>
      <c r="I104" s="127"/>
      <c r="J104" s="127"/>
      <c r="K104" s="127"/>
      <c r="L104" s="127"/>
      <c r="M104" s="127"/>
      <c r="N104" s="127"/>
      <c r="O104" s="127"/>
      <c r="P104" s="127"/>
    </row>
    <row r="105" spans="1:16">
      <c r="A105" s="127"/>
      <c r="B105" s="127"/>
      <c r="C105" s="127"/>
      <c r="D105" s="127"/>
      <c r="E105" s="127"/>
      <c r="F105" s="127"/>
      <c r="G105" s="127"/>
      <c r="H105" s="127"/>
      <c r="I105" s="127"/>
      <c r="J105" s="127"/>
      <c r="K105" s="127"/>
      <c r="L105" s="127"/>
      <c r="M105" s="127"/>
      <c r="N105" s="127"/>
      <c r="O105" s="127"/>
      <c r="P105" s="127"/>
    </row>
    <row r="106" spans="1:16">
      <c r="A106" s="127"/>
      <c r="B106" s="127"/>
      <c r="C106" s="127"/>
      <c r="D106" s="127"/>
      <c r="E106" s="127"/>
      <c r="F106" s="127"/>
      <c r="G106" s="127"/>
      <c r="H106" s="127"/>
      <c r="I106" s="127"/>
      <c r="J106" s="127"/>
      <c r="K106" s="127"/>
      <c r="L106" s="127"/>
      <c r="M106" s="127"/>
      <c r="N106" s="127"/>
      <c r="O106" s="127"/>
      <c r="P106" s="127"/>
    </row>
    <row r="107" spans="1:16">
      <c r="A107" s="127"/>
      <c r="B107" s="127"/>
      <c r="C107" s="127"/>
      <c r="D107" s="127"/>
      <c r="E107" s="127"/>
      <c r="F107" s="127"/>
      <c r="G107" s="127"/>
      <c r="H107" s="127"/>
      <c r="I107" s="127"/>
      <c r="J107" s="127"/>
      <c r="K107" s="127"/>
      <c r="L107" s="127"/>
      <c r="M107" s="127"/>
      <c r="N107" s="127"/>
      <c r="O107" s="127"/>
      <c r="P107" s="127"/>
    </row>
    <row r="108" spans="1:16">
      <c r="A108" s="127"/>
      <c r="B108" s="127"/>
      <c r="C108" s="127"/>
      <c r="D108" s="127"/>
      <c r="E108" s="127"/>
      <c r="F108" s="127"/>
      <c r="G108" s="127"/>
      <c r="H108" s="127"/>
      <c r="I108" s="127"/>
      <c r="J108" s="127"/>
      <c r="K108" s="127"/>
      <c r="L108" s="127"/>
      <c r="M108" s="127"/>
      <c r="N108" s="127"/>
      <c r="O108" s="127"/>
      <c r="P108" s="127"/>
    </row>
    <row r="109" spans="1:16">
      <c r="A109" s="127"/>
      <c r="B109" s="127"/>
      <c r="C109" s="127"/>
      <c r="D109" s="127"/>
      <c r="E109" s="127"/>
      <c r="F109" s="127"/>
      <c r="G109" s="127"/>
      <c r="H109" s="127"/>
      <c r="I109" s="127"/>
      <c r="J109" s="127"/>
      <c r="K109" s="127"/>
      <c r="L109" s="127"/>
      <c r="M109" s="127"/>
      <c r="N109" s="127"/>
      <c r="O109" s="127"/>
      <c r="P109" s="127"/>
    </row>
    <row r="110" spans="1:16">
      <c r="A110" s="127"/>
      <c r="B110" s="127"/>
      <c r="C110" s="127"/>
      <c r="D110" s="127"/>
      <c r="E110" s="127"/>
      <c r="F110" s="127"/>
      <c r="G110" s="127"/>
      <c r="H110" s="127"/>
      <c r="I110" s="127"/>
      <c r="J110" s="127"/>
      <c r="K110" s="127"/>
      <c r="L110" s="127"/>
      <c r="M110" s="127"/>
      <c r="N110" s="127"/>
      <c r="O110" s="127"/>
      <c r="P110" s="127"/>
    </row>
    <row r="111" spans="1:16">
      <c r="A111" s="127"/>
      <c r="B111" s="127"/>
      <c r="C111" s="127"/>
      <c r="D111" s="127"/>
      <c r="E111" s="127"/>
      <c r="F111" s="127"/>
      <c r="G111" s="127"/>
      <c r="H111" s="127"/>
      <c r="I111" s="127"/>
      <c r="J111" s="127"/>
      <c r="K111" s="127"/>
      <c r="L111" s="127"/>
      <c r="M111" s="127"/>
      <c r="N111" s="127"/>
      <c r="O111" s="127"/>
      <c r="P111" s="127"/>
    </row>
    <row r="112" spans="1:16">
      <c r="A112" s="127"/>
      <c r="B112" s="127"/>
      <c r="C112" s="127"/>
      <c r="D112" s="127"/>
      <c r="E112" s="127"/>
      <c r="F112" s="127"/>
      <c r="G112" s="127"/>
      <c r="H112" s="127"/>
      <c r="I112" s="127"/>
      <c r="J112" s="127"/>
      <c r="K112" s="127"/>
      <c r="L112" s="127"/>
      <c r="M112" s="127"/>
      <c r="N112" s="127"/>
      <c r="O112" s="127"/>
      <c r="P112" s="127"/>
    </row>
    <row r="113" spans="1:16">
      <c r="A113" s="127"/>
      <c r="B113" s="127"/>
      <c r="C113" s="127"/>
      <c r="D113" s="127"/>
      <c r="E113" s="127"/>
      <c r="F113" s="127"/>
      <c r="G113" s="127"/>
      <c r="H113" s="127"/>
      <c r="I113" s="127"/>
      <c r="J113" s="127"/>
      <c r="K113" s="127"/>
      <c r="L113" s="127"/>
      <c r="M113" s="127"/>
      <c r="N113" s="127"/>
      <c r="O113" s="127"/>
      <c r="P113" s="127"/>
    </row>
    <row r="114" spans="1:16">
      <c r="A114" s="127"/>
      <c r="B114" s="127"/>
      <c r="C114" s="127"/>
      <c r="D114" s="127"/>
      <c r="E114" s="127"/>
      <c r="F114" s="127"/>
      <c r="G114" s="127"/>
      <c r="H114" s="127"/>
      <c r="I114" s="127"/>
      <c r="J114" s="127"/>
      <c r="K114" s="127"/>
      <c r="L114" s="127"/>
      <c r="M114" s="127"/>
      <c r="N114" s="127"/>
      <c r="O114" s="127"/>
      <c r="P114" s="127"/>
    </row>
    <row r="115" spans="1:16">
      <c r="A115" s="127"/>
      <c r="B115" s="127"/>
      <c r="C115" s="127"/>
      <c r="D115" s="127"/>
      <c r="E115" s="127"/>
      <c r="F115" s="127"/>
      <c r="G115" s="127"/>
      <c r="H115" s="127"/>
      <c r="I115" s="127"/>
      <c r="J115" s="127"/>
      <c r="K115" s="127"/>
      <c r="L115" s="127"/>
      <c r="M115" s="127"/>
      <c r="N115" s="127"/>
      <c r="O115" s="127"/>
      <c r="P115" s="127"/>
    </row>
    <row r="116" spans="1:16">
      <c r="A116" s="127"/>
      <c r="B116" s="127"/>
      <c r="C116" s="127"/>
      <c r="D116" s="127"/>
      <c r="E116" s="127"/>
      <c r="F116" s="127"/>
      <c r="G116" s="127"/>
      <c r="H116" s="127"/>
      <c r="I116" s="127"/>
      <c r="J116" s="127"/>
      <c r="K116" s="127"/>
      <c r="L116" s="127"/>
      <c r="M116" s="127"/>
      <c r="N116" s="127"/>
      <c r="O116" s="127"/>
      <c r="P116" s="127"/>
    </row>
    <row r="117" spans="1:16">
      <c r="A117" s="127"/>
      <c r="B117" s="127"/>
      <c r="C117" s="127"/>
      <c r="D117" s="127"/>
      <c r="E117" s="127"/>
      <c r="F117" s="127"/>
      <c r="G117" s="127"/>
      <c r="H117" s="127"/>
      <c r="I117" s="127"/>
      <c r="J117" s="127"/>
      <c r="K117" s="127"/>
      <c r="L117" s="127"/>
      <c r="M117" s="127"/>
      <c r="N117" s="127"/>
      <c r="O117" s="127"/>
      <c r="P117" s="127"/>
    </row>
    <row r="118" spans="1:16">
      <c r="A118" s="127"/>
      <c r="B118" s="127"/>
      <c r="C118" s="127"/>
      <c r="D118" s="127"/>
      <c r="E118" s="127"/>
      <c r="F118" s="127"/>
      <c r="G118" s="127"/>
      <c r="H118" s="127"/>
      <c r="I118" s="127"/>
      <c r="J118" s="127"/>
      <c r="K118" s="127"/>
      <c r="L118" s="127"/>
      <c r="M118" s="127"/>
      <c r="N118" s="127"/>
      <c r="O118" s="127"/>
      <c r="P118" s="127"/>
    </row>
    <row r="119" spans="1:16">
      <c r="A119" s="127"/>
      <c r="B119" s="127"/>
      <c r="C119" s="127"/>
      <c r="D119" s="127"/>
      <c r="E119" s="127"/>
      <c r="F119" s="127"/>
      <c r="G119" s="127"/>
      <c r="H119" s="127"/>
      <c r="I119" s="127"/>
      <c r="J119" s="127"/>
      <c r="K119" s="127"/>
      <c r="L119" s="127"/>
      <c r="M119" s="127"/>
      <c r="N119" s="127"/>
      <c r="O119" s="127"/>
      <c r="P119" s="127"/>
    </row>
    <row r="120" spans="1:16">
      <c r="A120" s="127"/>
      <c r="B120" s="127"/>
      <c r="C120" s="127"/>
      <c r="D120" s="127"/>
      <c r="E120" s="127"/>
      <c r="F120" s="127"/>
      <c r="G120" s="127"/>
      <c r="H120" s="127"/>
      <c r="I120" s="127"/>
      <c r="J120" s="127"/>
      <c r="K120" s="127"/>
      <c r="L120" s="127"/>
      <c r="M120" s="127"/>
      <c r="N120" s="127"/>
      <c r="O120" s="127"/>
      <c r="P120" s="127"/>
    </row>
    <row r="121" spans="1:16">
      <c r="A121" s="127"/>
      <c r="B121" s="127"/>
      <c r="C121" s="127"/>
      <c r="D121" s="127"/>
      <c r="E121" s="127"/>
      <c r="F121" s="127"/>
      <c r="G121" s="127"/>
      <c r="H121" s="127"/>
      <c r="I121" s="127"/>
      <c r="J121" s="127"/>
      <c r="K121" s="127"/>
      <c r="L121" s="127"/>
      <c r="M121" s="127"/>
      <c r="N121" s="127"/>
      <c r="O121" s="127"/>
      <c r="P121" s="127"/>
    </row>
    <row r="122" spans="1:16">
      <c r="A122" s="127"/>
      <c r="B122" s="127"/>
      <c r="C122" s="127"/>
      <c r="D122" s="127"/>
      <c r="E122" s="127"/>
      <c r="F122" s="127"/>
      <c r="G122" s="127"/>
      <c r="H122" s="127"/>
      <c r="I122" s="127"/>
      <c r="J122" s="127"/>
      <c r="K122" s="127"/>
      <c r="L122" s="127"/>
      <c r="M122" s="127"/>
      <c r="N122" s="127"/>
      <c r="O122" s="127"/>
      <c r="P122" s="127"/>
    </row>
    <row r="123" spans="1:16">
      <c r="A123" s="127"/>
      <c r="B123" s="127"/>
      <c r="C123" s="127"/>
      <c r="D123" s="127"/>
      <c r="E123" s="127"/>
      <c r="F123" s="127"/>
      <c r="G123" s="127"/>
      <c r="H123" s="127"/>
      <c r="I123" s="127"/>
      <c r="J123" s="127"/>
      <c r="K123" s="127"/>
      <c r="L123" s="127"/>
      <c r="M123" s="127"/>
      <c r="N123" s="127"/>
      <c r="O123" s="127"/>
      <c r="P123" s="127"/>
    </row>
    <row r="124" spans="1:16">
      <c r="A124" s="127"/>
      <c r="B124" s="127"/>
      <c r="C124" s="127"/>
      <c r="D124" s="127"/>
      <c r="E124" s="127"/>
      <c r="F124" s="127"/>
      <c r="G124" s="127"/>
      <c r="H124" s="127"/>
      <c r="I124" s="127"/>
      <c r="J124" s="127"/>
      <c r="K124" s="127"/>
      <c r="L124" s="127"/>
      <c r="M124" s="127"/>
      <c r="N124" s="127"/>
      <c r="O124" s="127"/>
      <c r="P124" s="127"/>
    </row>
    <row r="125" spans="1:16">
      <c r="A125" s="127"/>
      <c r="B125" s="127"/>
      <c r="C125" s="127"/>
      <c r="D125" s="127"/>
      <c r="E125" s="127"/>
      <c r="F125" s="127"/>
      <c r="G125" s="127"/>
      <c r="H125" s="127"/>
      <c r="I125" s="127"/>
      <c r="J125" s="127"/>
      <c r="K125" s="127"/>
      <c r="L125" s="127"/>
      <c r="M125" s="127"/>
      <c r="N125" s="127"/>
      <c r="O125" s="127"/>
      <c r="P125" s="127"/>
    </row>
    <row r="126" spans="1:16">
      <c r="A126" s="127"/>
      <c r="B126" s="127"/>
      <c r="C126" s="127"/>
      <c r="D126" s="127"/>
      <c r="E126" s="127"/>
      <c r="F126" s="127"/>
      <c r="G126" s="127"/>
      <c r="H126" s="127"/>
      <c r="I126" s="127"/>
      <c r="J126" s="127"/>
      <c r="K126" s="127"/>
      <c r="L126" s="127"/>
      <c r="M126" s="127"/>
      <c r="N126" s="127"/>
      <c r="O126" s="127"/>
      <c r="P126" s="127"/>
    </row>
    <row r="127" spans="1:16">
      <c r="A127" s="127"/>
      <c r="B127" s="127"/>
      <c r="C127" s="127"/>
      <c r="D127" s="127"/>
      <c r="E127" s="127"/>
      <c r="F127" s="127"/>
      <c r="G127" s="127"/>
      <c r="H127" s="127"/>
      <c r="I127" s="127"/>
      <c r="J127" s="127"/>
      <c r="K127" s="127"/>
      <c r="L127" s="127"/>
      <c r="M127" s="127"/>
      <c r="N127" s="127"/>
      <c r="O127" s="127"/>
      <c r="P127" s="127"/>
    </row>
    <row r="128" spans="1:16">
      <c r="A128" s="127"/>
      <c r="B128" s="127"/>
      <c r="C128" s="127"/>
      <c r="D128" s="127"/>
      <c r="E128" s="127"/>
      <c r="F128" s="127"/>
      <c r="G128" s="127"/>
      <c r="H128" s="127"/>
      <c r="I128" s="127"/>
      <c r="J128" s="127"/>
      <c r="K128" s="127"/>
      <c r="L128" s="127"/>
      <c r="M128" s="127"/>
      <c r="N128" s="127"/>
      <c r="O128" s="127"/>
      <c r="P128" s="127"/>
    </row>
    <row r="129" spans="1:16">
      <c r="A129" s="127"/>
      <c r="B129" s="127"/>
      <c r="C129" s="127"/>
      <c r="D129" s="127"/>
      <c r="E129" s="127"/>
      <c r="F129" s="127"/>
      <c r="G129" s="127"/>
      <c r="H129" s="127"/>
      <c r="I129" s="127"/>
      <c r="J129" s="127"/>
      <c r="K129" s="127"/>
      <c r="L129" s="127"/>
      <c r="M129" s="127"/>
      <c r="N129" s="127"/>
      <c r="O129" s="127"/>
      <c r="P129" s="127"/>
    </row>
    <row r="130" spans="1:16">
      <c r="A130" s="127"/>
      <c r="B130" s="127"/>
      <c r="C130" s="127"/>
      <c r="D130" s="127"/>
      <c r="E130" s="127"/>
      <c r="F130" s="127"/>
      <c r="G130" s="127"/>
      <c r="H130" s="127"/>
      <c r="I130" s="127"/>
      <c r="J130" s="127"/>
      <c r="K130" s="127"/>
      <c r="L130" s="127"/>
      <c r="M130" s="127"/>
      <c r="N130" s="127"/>
      <c r="O130" s="127"/>
      <c r="P130" s="127"/>
    </row>
    <row r="131" spans="1:16">
      <c r="A131" s="127"/>
      <c r="B131" s="127"/>
      <c r="C131" s="127"/>
      <c r="D131" s="127"/>
      <c r="E131" s="127"/>
      <c r="F131" s="127"/>
      <c r="G131" s="127"/>
      <c r="H131" s="127"/>
      <c r="I131" s="127"/>
      <c r="J131" s="127"/>
      <c r="K131" s="127"/>
      <c r="L131" s="127"/>
      <c r="M131" s="127"/>
      <c r="N131" s="127"/>
      <c r="O131" s="127"/>
      <c r="P131" s="127"/>
    </row>
    <row r="132" spans="1:16">
      <c r="A132" s="127"/>
      <c r="B132" s="127"/>
      <c r="C132" s="127"/>
      <c r="D132" s="127"/>
      <c r="E132" s="127"/>
      <c r="F132" s="127"/>
      <c r="G132" s="127"/>
      <c r="H132" s="127"/>
      <c r="I132" s="127"/>
      <c r="J132" s="127"/>
      <c r="K132" s="127"/>
      <c r="L132" s="127"/>
      <c r="M132" s="127"/>
      <c r="N132" s="127"/>
      <c r="O132" s="127"/>
      <c r="P132" s="127"/>
    </row>
    <row r="133" spans="1:16">
      <c r="A133" s="127"/>
      <c r="B133" s="127"/>
      <c r="C133" s="127"/>
      <c r="D133" s="127"/>
      <c r="E133" s="127"/>
      <c r="F133" s="127"/>
      <c r="G133" s="127"/>
      <c r="H133" s="127"/>
      <c r="I133" s="127"/>
      <c r="J133" s="127"/>
      <c r="K133" s="127"/>
      <c r="L133" s="127"/>
      <c r="M133" s="127"/>
      <c r="N133" s="127"/>
      <c r="O133" s="127"/>
      <c r="P133" s="127"/>
    </row>
    <row r="134" spans="1:16">
      <c r="A134" s="127"/>
      <c r="B134" s="127"/>
      <c r="C134" s="127"/>
      <c r="D134" s="127"/>
      <c r="E134" s="127"/>
      <c r="F134" s="127"/>
      <c r="G134" s="127"/>
      <c r="H134" s="127"/>
      <c r="I134" s="127"/>
      <c r="J134" s="127"/>
      <c r="K134" s="127"/>
      <c r="L134" s="127"/>
      <c r="M134" s="127"/>
      <c r="N134" s="127"/>
      <c r="O134" s="127"/>
      <c r="P134" s="127"/>
    </row>
    <row r="135" spans="1:16">
      <c r="A135" s="127"/>
      <c r="B135" s="127"/>
      <c r="C135" s="127"/>
      <c r="D135" s="127"/>
      <c r="E135" s="127"/>
      <c r="F135" s="127"/>
      <c r="G135" s="127"/>
      <c r="H135" s="127"/>
      <c r="I135" s="127"/>
      <c r="J135" s="127"/>
      <c r="K135" s="127"/>
      <c r="L135" s="127"/>
      <c r="M135" s="127"/>
      <c r="N135" s="127"/>
      <c r="O135" s="127"/>
      <c r="P135" s="127"/>
    </row>
    <row r="136" spans="1:16">
      <c r="A136" s="127"/>
      <c r="B136" s="127"/>
      <c r="C136" s="127"/>
      <c r="D136" s="127"/>
      <c r="E136" s="127"/>
      <c r="F136" s="127"/>
      <c r="G136" s="127"/>
      <c r="H136" s="127"/>
      <c r="I136" s="127"/>
      <c r="J136" s="127"/>
      <c r="K136" s="127"/>
      <c r="L136" s="127"/>
      <c r="M136" s="127"/>
      <c r="N136" s="127"/>
      <c r="O136" s="127"/>
      <c r="P136" s="127"/>
    </row>
    <row r="137" spans="1:16">
      <c r="A137" s="127"/>
      <c r="B137" s="127"/>
      <c r="C137" s="127"/>
      <c r="D137" s="127"/>
      <c r="E137" s="127"/>
      <c r="F137" s="127"/>
      <c r="G137" s="127"/>
      <c r="H137" s="127"/>
      <c r="I137" s="127"/>
      <c r="J137" s="127"/>
      <c r="K137" s="127"/>
      <c r="L137" s="127"/>
      <c r="M137" s="127"/>
      <c r="N137" s="127"/>
      <c r="O137" s="127"/>
      <c r="P137" s="127"/>
    </row>
    <row r="138" spans="1:16">
      <c r="A138" s="127"/>
      <c r="B138" s="127"/>
      <c r="C138" s="127"/>
      <c r="D138" s="127"/>
      <c r="E138" s="127"/>
      <c r="F138" s="127"/>
      <c r="G138" s="127"/>
      <c r="H138" s="127"/>
      <c r="I138" s="127"/>
      <c r="J138" s="127"/>
      <c r="K138" s="127"/>
      <c r="L138" s="127"/>
      <c r="M138" s="127"/>
      <c r="N138" s="127"/>
      <c r="O138" s="127"/>
      <c r="P138" s="127"/>
    </row>
    <row r="139" spans="1:16">
      <c r="A139" s="127"/>
      <c r="B139" s="127"/>
      <c r="C139" s="127"/>
      <c r="D139" s="127"/>
      <c r="E139" s="127"/>
      <c r="F139" s="127"/>
      <c r="G139" s="127"/>
      <c r="H139" s="127"/>
      <c r="I139" s="127"/>
      <c r="J139" s="127"/>
      <c r="K139" s="127"/>
      <c r="L139" s="127"/>
      <c r="M139" s="127"/>
      <c r="N139" s="127"/>
      <c r="O139" s="127"/>
      <c r="P139" s="127"/>
    </row>
    <row r="140" spans="1:16">
      <c r="A140" s="127"/>
      <c r="B140" s="127"/>
      <c r="C140" s="127"/>
      <c r="D140" s="127"/>
      <c r="E140" s="127"/>
      <c r="F140" s="127"/>
      <c r="G140" s="127"/>
      <c r="H140" s="127"/>
      <c r="I140" s="127"/>
      <c r="J140" s="127"/>
      <c r="K140" s="127"/>
      <c r="L140" s="127"/>
      <c r="M140" s="127"/>
      <c r="N140" s="127"/>
      <c r="O140" s="127"/>
      <c r="P140" s="127"/>
    </row>
    <row r="141" spans="1:16">
      <c r="A141" s="127"/>
      <c r="B141" s="127"/>
      <c r="C141" s="127"/>
      <c r="D141" s="127"/>
      <c r="E141" s="127"/>
      <c r="F141" s="127"/>
      <c r="G141" s="127"/>
      <c r="H141" s="127"/>
      <c r="I141" s="127"/>
      <c r="J141" s="127"/>
      <c r="K141" s="127"/>
      <c r="L141" s="127"/>
      <c r="M141" s="127"/>
      <c r="N141" s="127"/>
      <c r="O141" s="127"/>
      <c r="P141" s="127"/>
    </row>
    <row r="142" spans="1:16">
      <c r="A142" s="127"/>
      <c r="B142" s="127"/>
      <c r="C142" s="127"/>
      <c r="D142" s="127"/>
      <c r="E142" s="127"/>
      <c r="F142" s="127"/>
      <c r="G142" s="127"/>
      <c r="H142" s="127"/>
      <c r="I142" s="127"/>
      <c r="J142" s="127"/>
      <c r="K142" s="127"/>
      <c r="L142" s="127"/>
      <c r="M142" s="127"/>
      <c r="N142" s="127"/>
      <c r="O142" s="127"/>
      <c r="P142" s="127"/>
    </row>
    <row r="143" spans="1:16">
      <c r="A143" s="127"/>
      <c r="B143" s="127"/>
      <c r="C143" s="127"/>
      <c r="D143" s="127"/>
      <c r="E143" s="127"/>
      <c r="F143" s="127"/>
      <c r="G143" s="127"/>
      <c r="H143" s="127"/>
      <c r="I143" s="127"/>
      <c r="J143" s="127"/>
      <c r="K143" s="127"/>
      <c r="L143" s="127"/>
      <c r="M143" s="127"/>
      <c r="N143" s="127"/>
      <c r="O143" s="127"/>
      <c r="P143" s="127"/>
    </row>
    <row r="144" spans="1:16">
      <c r="A144" s="127"/>
      <c r="B144" s="127"/>
      <c r="C144" s="127"/>
      <c r="D144" s="127"/>
      <c r="E144" s="127"/>
      <c r="F144" s="127"/>
      <c r="G144" s="127"/>
      <c r="H144" s="127"/>
      <c r="I144" s="127"/>
      <c r="J144" s="127"/>
      <c r="K144" s="127"/>
      <c r="L144" s="127"/>
      <c r="M144" s="127"/>
      <c r="N144" s="127"/>
      <c r="O144" s="127"/>
      <c r="P144" s="127"/>
    </row>
    <row r="145" spans="1:16">
      <c r="A145" s="127"/>
      <c r="B145" s="127"/>
      <c r="C145" s="127"/>
      <c r="D145" s="127"/>
      <c r="E145" s="127"/>
      <c r="F145" s="127"/>
      <c r="G145" s="127"/>
      <c r="H145" s="127"/>
      <c r="I145" s="127"/>
      <c r="J145" s="127"/>
      <c r="K145" s="127"/>
      <c r="L145" s="127"/>
      <c r="M145" s="127"/>
      <c r="N145" s="127"/>
      <c r="O145" s="127"/>
      <c r="P145" s="127"/>
    </row>
    <row r="146" spans="1:16">
      <c r="A146" s="127"/>
      <c r="B146" s="127"/>
      <c r="C146" s="127"/>
      <c r="D146" s="127"/>
      <c r="E146" s="127"/>
      <c r="F146" s="127"/>
      <c r="G146" s="127"/>
      <c r="H146" s="127"/>
      <c r="I146" s="127"/>
      <c r="J146" s="127"/>
      <c r="K146" s="127"/>
      <c r="L146" s="127"/>
      <c r="M146" s="127"/>
      <c r="N146" s="127"/>
      <c r="O146" s="127"/>
      <c r="P146" s="127"/>
    </row>
    <row r="147" spans="1:16">
      <c r="A147" s="127"/>
      <c r="B147" s="127"/>
      <c r="C147" s="127"/>
      <c r="D147" s="127"/>
      <c r="E147" s="127"/>
      <c r="F147" s="127"/>
      <c r="G147" s="127"/>
      <c r="H147" s="127"/>
      <c r="I147" s="127"/>
      <c r="J147" s="127"/>
      <c r="K147" s="127"/>
      <c r="L147" s="127"/>
      <c r="M147" s="127"/>
      <c r="N147" s="127"/>
      <c r="O147" s="127"/>
      <c r="P147" s="127"/>
    </row>
    <row r="148" spans="1:16">
      <c r="A148" s="127"/>
      <c r="B148" s="127"/>
      <c r="C148" s="127"/>
      <c r="D148" s="127"/>
      <c r="E148" s="127"/>
      <c r="F148" s="127"/>
      <c r="G148" s="127"/>
      <c r="H148" s="127"/>
      <c r="I148" s="127"/>
      <c r="J148" s="127"/>
      <c r="K148" s="127"/>
      <c r="L148" s="127"/>
      <c r="M148" s="127"/>
      <c r="N148" s="127"/>
      <c r="O148" s="127"/>
      <c r="P148" s="127"/>
    </row>
    <row r="149" spans="1:16">
      <c r="A149" s="127"/>
      <c r="B149" s="127"/>
      <c r="C149" s="127"/>
      <c r="D149" s="127"/>
      <c r="E149" s="127"/>
      <c r="F149" s="127"/>
      <c r="G149" s="127"/>
      <c r="H149" s="127"/>
      <c r="I149" s="127"/>
      <c r="J149" s="127"/>
      <c r="K149" s="127"/>
      <c r="L149" s="127"/>
      <c r="M149" s="127"/>
      <c r="N149" s="127"/>
      <c r="O149" s="127"/>
      <c r="P149" s="127"/>
    </row>
    <row r="150" spans="1:16">
      <c r="A150" s="127"/>
      <c r="B150" s="127"/>
      <c r="C150" s="127"/>
      <c r="D150" s="127"/>
      <c r="E150" s="127"/>
      <c r="F150" s="127"/>
      <c r="G150" s="127"/>
      <c r="H150" s="127"/>
      <c r="I150" s="127"/>
      <c r="J150" s="127"/>
      <c r="K150" s="127"/>
      <c r="L150" s="127"/>
      <c r="M150" s="127"/>
      <c r="N150" s="127"/>
      <c r="O150" s="127"/>
      <c r="P150" s="127"/>
    </row>
    <row r="151" spans="1:16">
      <c r="A151" s="127"/>
      <c r="B151" s="127"/>
      <c r="C151" s="127"/>
      <c r="D151" s="127"/>
      <c r="E151" s="127"/>
      <c r="F151" s="127"/>
      <c r="G151" s="127"/>
      <c r="H151" s="127"/>
      <c r="I151" s="127"/>
      <c r="J151" s="127"/>
      <c r="K151" s="127"/>
      <c r="L151" s="127"/>
      <c r="M151" s="127"/>
      <c r="N151" s="127"/>
      <c r="O151" s="127"/>
      <c r="P151" s="127"/>
    </row>
    <row r="152" spans="1:16">
      <c r="A152" s="127"/>
      <c r="B152" s="127"/>
      <c r="C152" s="127"/>
      <c r="D152" s="127"/>
      <c r="E152" s="127"/>
      <c r="F152" s="127"/>
      <c r="G152" s="127"/>
      <c r="H152" s="127"/>
      <c r="I152" s="127"/>
      <c r="J152" s="127"/>
      <c r="K152" s="127"/>
      <c r="L152" s="127"/>
      <c r="M152" s="127"/>
      <c r="N152" s="127"/>
      <c r="O152" s="127"/>
      <c r="P152" s="127"/>
    </row>
    <row r="153" spans="1:16">
      <c r="A153" s="127"/>
      <c r="B153" s="127"/>
      <c r="C153" s="127"/>
      <c r="D153" s="127"/>
      <c r="E153" s="127"/>
      <c r="F153" s="127"/>
      <c r="G153" s="127"/>
      <c r="H153" s="127"/>
      <c r="I153" s="127"/>
      <c r="J153" s="127"/>
      <c r="K153" s="127"/>
      <c r="L153" s="127"/>
      <c r="M153" s="127"/>
      <c r="N153" s="127"/>
      <c r="O153" s="127"/>
      <c r="P153" s="127"/>
    </row>
    <row r="154" spans="1:16">
      <c r="A154" s="127"/>
      <c r="B154" s="127"/>
      <c r="C154" s="127"/>
      <c r="D154" s="127"/>
      <c r="E154" s="127"/>
      <c r="F154" s="127"/>
      <c r="G154" s="127"/>
      <c r="H154" s="127"/>
      <c r="I154" s="127"/>
      <c r="J154" s="127"/>
      <c r="K154" s="127"/>
      <c r="L154" s="127"/>
      <c r="M154" s="127"/>
      <c r="N154" s="127"/>
      <c r="O154" s="127"/>
      <c r="P154" s="127"/>
    </row>
    <row r="155" spans="1:16">
      <c r="A155" s="127"/>
      <c r="B155" s="127"/>
      <c r="C155" s="127"/>
      <c r="D155" s="127"/>
      <c r="E155" s="127"/>
      <c r="F155" s="127"/>
      <c r="G155" s="127"/>
      <c r="H155" s="127"/>
      <c r="I155" s="127"/>
      <c r="J155" s="127"/>
      <c r="K155" s="127"/>
      <c r="L155" s="127"/>
      <c r="M155" s="127"/>
      <c r="N155" s="127"/>
      <c r="O155" s="127"/>
      <c r="P155" s="127"/>
    </row>
    <row r="156" spans="1:16">
      <c r="A156" s="127"/>
      <c r="B156" s="127"/>
      <c r="C156" s="127"/>
      <c r="D156" s="127"/>
      <c r="E156" s="127"/>
      <c r="F156" s="127"/>
      <c r="G156" s="127"/>
      <c r="H156" s="127"/>
      <c r="I156" s="127"/>
      <c r="J156" s="127"/>
      <c r="K156" s="127"/>
      <c r="L156" s="127"/>
      <c r="M156" s="127"/>
      <c r="N156" s="127"/>
      <c r="O156" s="127"/>
      <c r="P156" s="127"/>
    </row>
    <row r="157" spans="1:16">
      <c r="A157" s="127"/>
      <c r="B157" s="127"/>
      <c r="C157" s="127"/>
      <c r="D157" s="127"/>
      <c r="E157" s="127"/>
      <c r="F157" s="127"/>
      <c r="G157" s="127"/>
      <c r="H157" s="127"/>
      <c r="I157" s="127"/>
      <c r="J157" s="127"/>
      <c r="K157" s="127"/>
      <c r="L157" s="127"/>
      <c r="M157" s="127"/>
      <c r="N157" s="127"/>
      <c r="O157" s="127"/>
      <c r="P157" s="127"/>
    </row>
    <row r="158" spans="1:16">
      <c r="A158" s="127"/>
      <c r="B158" s="127"/>
      <c r="C158" s="127"/>
      <c r="D158" s="127"/>
      <c r="E158" s="127"/>
      <c r="F158" s="127"/>
      <c r="G158" s="127"/>
      <c r="H158" s="127"/>
      <c r="I158" s="127"/>
      <c r="J158" s="127"/>
      <c r="K158" s="127"/>
      <c r="L158" s="127"/>
      <c r="M158" s="127"/>
      <c r="N158" s="127"/>
      <c r="O158" s="127"/>
      <c r="P158" s="127"/>
    </row>
    <row r="159" spans="1:16">
      <c r="A159" s="127"/>
      <c r="B159" s="127"/>
      <c r="C159" s="127"/>
      <c r="D159" s="127"/>
      <c r="E159" s="127"/>
      <c r="F159" s="127"/>
      <c r="G159" s="127"/>
      <c r="H159" s="127"/>
      <c r="I159" s="127"/>
      <c r="J159" s="127"/>
      <c r="K159" s="127"/>
      <c r="L159" s="127"/>
      <c r="M159" s="127"/>
      <c r="N159" s="127"/>
      <c r="O159" s="127"/>
      <c r="P159" s="127"/>
    </row>
    <row r="160" spans="1:16">
      <c r="A160" s="127"/>
      <c r="B160" s="127"/>
      <c r="C160" s="127"/>
      <c r="D160" s="127"/>
      <c r="E160" s="127"/>
      <c r="F160" s="127"/>
      <c r="G160" s="127"/>
      <c r="H160" s="127"/>
      <c r="I160" s="127"/>
      <c r="J160" s="127"/>
      <c r="K160" s="127"/>
      <c r="L160" s="127"/>
      <c r="M160" s="127"/>
      <c r="N160" s="127"/>
      <c r="O160" s="127"/>
      <c r="P160" s="127"/>
    </row>
    <row r="161" spans="1:16">
      <c r="A161" s="127"/>
      <c r="B161" s="127"/>
      <c r="C161" s="127"/>
      <c r="D161" s="127"/>
      <c r="E161" s="127"/>
      <c r="F161" s="127"/>
      <c r="G161" s="127"/>
      <c r="H161" s="127"/>
      <c r="I161" s="127"/>
      <c r="J161" s="127"/>
      <c r="K161" s="127"/>
      <c r="L161" s="127"/>
      <c r="M161" s="127"/>
      <c r="N161" s="127"/>
      <c r="O161" s="127"/>
      <c r="P161" s="127"/>
    </row>
    <row r="162" spans="1:16">
      <c r="A162" s="127"/>
      <c r="B162" s="127"/>
      <c r="C162" s="127"/>
      <c r="D162" s="127"/>
      <c r="E162" s="127"/>
      <c r="F162" s="127"/>
      <c r="G162" s="127"/>
      <c r="H162" s="127"/>
      <c r="I162" s="127"/>
      <c r="J162" s="127"/>
      <c r="K162" s="127"/>
      <c r="L162" s="127"/>
      <c r="M162" s="127"/>
      <c r="N162" s="127"/>
      <c r="O162" s="127"/>
      <c r="P162" s="127"/>
    </row>
    <row r="163" spans="1:16">
      <c r="A163" s="127"/>
      <c r="B163" s="127"/>
      <c r="C163" s="127"/>
      <c r="D163" s="127"/>
      <c r="E163" s="127"/>
      <c r="F163" s="127"/>
      <c r="G163" s="127"/>
      <c r="H163" s="127"/>
      <c r="I163" s="127"/>
      <c r="J163" s="127"/>
      <c r="K163" s="127"/>
      <c r="L163" s="127"/>
      <c r="M163" s="127"/>
      <c r="N163" s="127"/>
      <c r="O163" s="127"/>
      <c r="P163" s="127"/>
    </row>
    <row r="164" spans="1:16">
      <c r="A164" s="127"/>
      <c r="B164" s="127"/>
      <c r="C164" s="127"/>
      <c r="D164" s="127"/>
      <c r="E164" s="127"/>
      <c r="F164" s="127"/>
      <c r="G164" s="127"/>
      <c r="H164" s="127"/>
      <c r="I164" s="127"/>
      <c r="J164" s="127"/>
      <c r="K164" s="127"/>
      <c r="L164" s="127"/>
      <c r="M164" s="127"/>
      <c r="N164" s="127"/>
      <c r="O164" s="127"/>
      <c r="P164" s="127"/>
    </row>
    <row r="165" spans="1:16">
      <c r="A165" s="127"/>
      <c r="B165" s="127"/>
      <c r="C165" s="127"/>
      <c r="D165" s="127"/>
      <c r="E165" s="127"/>
      <c r="F165" s="127"/>
      <c r="G165" s="127"/>
      <c r="H165" s="127"/>
      <c r="I165" s="127"/>
      <c r="J165" s="127"/>
      <c r="K165" s="127"/>
      <c r="L165" s="127"/>
      <c r="M165" s="127"/>
      <c r="N165" s="127"/>
      <c r="O165" s="127"/>
      <c r="P165" s="127"/>
    </row>
    <row r="166" spans="1:16">
      <c r="A166" s="127"/>
      <c r="B166" s="127"/>
      <c r="C166" s="127"/>
      <c r="D166" s="127"/>
      <c r="E166" s="127"/>
      <c r="F166" s="127"/>
      <c r="G166" s="127"/>
      <c r="H166" s="127"/>
      <c r="I166" s="127"/>
      <c r="J166" s="127"/>
      <c r="K166" s="127"/>
      <c r="L166" s="127"/>
      <c r="M166" s="127"/>
      <c r="N166" s="127"/>
      <c r="O166" s="127"/>
      <c r="P166" s="127"/>
    </row>
    <row r="167" spans="1:16">
      <c r="A167" s="127"/>
      <c r="B167" s="127"/>
      <c r="C167" s="127"/>
      <c r="D167" s="127"/>
      <c r="E167" s="127"/>
      <c r="F167" s="127"/>
      <c r="G167" s="127"/>
      <c r="H167" s="127"/>
      <c r="I167" s="127"/>
      <c r="J167" s="127"/>
      <c r="K167" s="127"/>
      <c r="L167" s="127"/>
      <c r="M167" s="127"/>
      <c r="N167" s="127"/>
      <c r="O167" s="127"/>
      <c r="P167" s="127"/>
    </row>
    <row r="168" spans="1:16">
      <c r="A168" s="127"/>
      <c r="B168" s="127"/>
      <c r="C168" s="127"/>
      <c r="D168" s="127"/>
      <c r="E168" s="127"/>
      <c r="F168" s="127"/>
      <c r="G168" s="127"/>
      <c r="H168" s="127"/>
      <c r="I168" s="127"/>
      <c r="J168" s="127"/>
      <c r="K168" s="127"/>
      <c r="L168" s="127"/>
      <c r="M168" s="127"/>
      <c r="N168" s="127"/>
      <c r="O168" s="127"/>
      <c r="P168" s="127"/>
    </row>
    <row r="169" spans="1:16">
      <c r="A169" s="127"/>
      <c r="B169" s="127"/>
      <c r="C169" s="127"/>
      <c r="D169" s="127"/>
      <c r="E169" s="127"/>
      <c r="F169" s="127"/>
      <c r="G169" s="127"/>
      <c r="H169" s="127"/>
      <c r="I169" s="127"/>
      <c r="J169" s="127"/>
      <c r="K169" s="127"/>
      <c r="L169" s="127"/>
      <c r="M169" s="127"/>
      <c r="N169" s="127"/>
      <c r="O169" s="127"/>
      <c r="P169" s="127"/>
    </row>
    <row r="170" spans="1:16">
      <c r="A170" s="127"/>
      <c r="B170" s="127"/>
      <c r="C170" s="127"/>
      <c r="D170" s="127"/>
      <c r="E170" s="127"/>
      <c r="F170" s="127"/>
      <c r="G170" s="127"/>
      <c r="H170" s="127"/>
      <c r="I170" s="127"/>
      <c r="J170" s="127"/>
      <c r="K170" s="127"/>
      <c r="L170" s="127"/>
      <c r="M170" s="127"/>
      <c r="N170" s="127"/>
      <c r="O170" s="127"/>
      <c r="P170" s="127"/>
    </row>
    <row r="171" spans="1:16">
      <c r="A171" s="127"/>
      <c r="B171" s="127"/>
      <c r="C171" s="127"/>
      <c r="D171" s="127"/>
      <c r="E171" s="127"/>
      <c r="F171" s="127"/>
      <c r="G171" s="127"/>
      <c r="H171" s="127"/>
      <c r="I171" s="127"/>
      <c r="J171" s="127"/>
      <c r="K171" s="127"/>
      <c r="L171" s="127"/>
      <c r="M171" s="127"/>
      <c r="N171" s="127"/>
      <c r="O171" s="127"/>
      <c r="P171" s="127"/>
    </row>
    <row r="172" spans="1:16">
      <c r="A172" s="127"/>
      <c r="B172" s="127"/>
      <c r="C172" s="127"/>
      <c r="D172" s="127"/>
      <c r="E172" s="127"/>
      <c r="F172" s="127"/>
      <c r="G172" s="127"/>
      <c r="H172" s="127"/>
      <c r="I172" s="127"/>
      <c r="J172" s="127"/>
      <c r="K172" s="127"/>
      <c r="L172" s="127"/>
      <c r="M172" s="127"/>
      <c r="N172" s="127"/>
      <c r="O172" s="127"/>
      <c r="P172" s="127"/>
    </row>
    <row r="173" spans="1:16">
      <c r="A173" s="127"/>
      <c r="B173" s="127"/>
      <c r="C173" s="127"/>
      <c r="D173" s="127"/>
      <c r="E173" s="127"/>
      <c r="F173" s="127"/>
      <c r="G173" s="127"/>
      <c r="H173" s="127"/>
      <c r="I173" s="127"/>
      <c r="J173" s="127"/>
      <c r="K173" s="127"/>
      <c r="L173" s="127"/>
      <c r="M173" s="127"/>
      <c r="N173" s="127"/>
      <c r="O173" s="127"/>
      <c r="P173" s="127"/>
    </row>
    <row r="174" spans="1:16">
      <c r="A174" s="127"/>
      <c r="B174" s="127"/>
      <c r="C174" s="127"/>
      <c r="D174" s="127"/>
      <c r="E174" s="127"/>
      <c r="F174" s="127"/>
      <c r="G174" s="127"/>
      <c r="H174" s="127"/>
      <c r="I174" s="127"/>
      <c r="J174" s="127"/>
      <c r="K174" s="127"/>
      <c r="L174" s="127"/>
      <c r="M174" s="127"/>
      <c r="N174" s="127"/>
      <c r="O174" s="127"/>
      <c r="P174" s="127"/>
    </row>
    <row r="175" spans="1:16">
      <c r="A175" s="127"/>
      <c r="B175" s="127"/>
      <c r="C175" s="127"/>
      <c r="D175" s="127"/>
      <c r="E175" s="127"/>
      <c r="F175" s="127"/>
      <c r="G175" s="127"/>
      <c r="H175" s="127"/>
      <c r="I175" s="127"/>
      <c r="J175" s="127"/>
      <c r="K175" s="127"/>
      <c r="L175" s="127"/>
      <c r="M175" s="127"/>
      <c r="N175" s="127"/>
      <c r="O175" s="127"/>
      <c r="P175" s="127"/>
    </row>
    <row r="176" spans="1:16">
      <c r="A176" s="127"/>
      <c r="B176" s="127"/>
      <c r="C176" s="127"/>
      <c r="D176" s="127"/>
      <c r="E176" s="127"/>
      <c r="F176" s="127"/>
      <c r="G176" s="127"/>
      <c r="H176" s="127"/>
      <c r="I176" s="127"/>
      <c r="J176" s="127"/>
      <c r="K176" s="127"/>
      <c r="L176" s="127"/>
      <c r="M176" s="127"/>
      <c r="N176" s="127"/>
      <c r="O176" s="127"/>
      <c r="P176" s="127"/>
    </row>
    <row r="177" spans="1:16">
      <c r="A177" s="127"/>
      <c r="B177" s="127"/>
      <c r="C177" s="127"/>
      <c r="D177" s="127"/>
      <c r="E177" s="127"/>
      <c r="F177" s="127"/>
      <c r="G177" s="127"/>
      <c r="H177" s="127"/>
      <c r="I177" s="127"/>
      <c r="J177" s="127"/>
      <c r="K177" s="127"/>
      <c r="L177" s="127"/>
      <c r="M177" s="127"/>
      <c r="N177" s="127"/>
      <c r="O177" s="127"/>
      <c r="P177" s="127"/>
    </row>
    <row r="178" spans="1:16">
      <c r="A178" s="127"/>
      <c r="B178" s="127"/>
      <c r="C178" s="127"/>
      <c r="D178" s="127"/>
      <c r="E178" s="127"/>
      <c r="F178" s="127"/>
      <c r="G178" s="127"/>
      <c r="H178" s="127"/>
      <c r="I178" s="127"/>
      <c r="J178" s="127"/>
      <c r="K178" s="127"/>
      <c r="L178" s="127"/>
      <c r="M178" s="127"/>
      <c r="N178" s="127"/>
      <c r="O178" s="127"/>
      <c r="P178" s="127"/>
    </row>
    <row r="179" spans="1:16">
      <c r="A179" s="127"/>
      <c r="B179" s="127"/>
      <c r="C179" s="127"/>
      <c r="D179" s="127"/>
      <c r="E179" s="127"/>
      <c r="F179" s="127"/>
      <c r="G179" s="127"/>
      <c r="H179" s="127"/>
      <c r="I179" s="127"/>
      <c r="J179" s="127"/>
      <c r="K179" s="127"/>
      <c r="L179" s="127"/>
      <c r="M179" s="127"/>
      <c r="N179" s="127"/>
      <c r="O179" s="127"/>
      <c r="P179" s="127"/>
    </row>
    <row r="180" spans="1:16">
      <c r="A180" s="127"/>
      <c r="B180" s="127"/>
      <c r="C180" s="127"/>
      <c r="D180" s="127"/>
      <c r="E180" s="127"/>
      <c r="F180" s="127"/>
      <c r="G180" s="127"/>
      <c r="H180" s="127"/>
      <c r="I180" s="127"/>
      <c r="J180" s="127"/>
      <c r="K180" s="127"/>
      <c r="L180" s="127"/>
      <c r="M180" s="127"/>
      <c r="N180" s="127"/>
      <c r="O180" s="127"/>
      <c r="P180" s="127"/>
    </row>
    <row r="181" spans="1:16">
      <c r="A181" s="127"/>
      <c r="B181" s="127"/>
      <c r="C181" s="127"/>
      <c r="D181" s="127"/>
      <c r="E181" s="127"/>
      <c r="F181" s="127"/>
      <c r="G181" s="127"/>
      <c r="H181" s="127"/>
      <c r="I181" s="127"/>
      <c r="J181" s="127"/>
      <c r="K181" s="127"/>
      <c r="L181" s="127"/>
      <c r="M181" s="127"/>
      <c r="N181" s="127"/>
      <c r="O181" s="127"/>
      <c r="P181" s="127"/>
    </row>
    <row r="182" spans="1:16">
      <c r="A182" s="127"/>
      <c r="B182" s="127"/>
      <c r="C182" s="127"/>
      <c r="D182" s="127"/>
      <c r="E182" s="127"/>
      <c r="F182" s="127"/>
      <c r="G182" s="127"/>
      <c r="H182" s="127"/>
      <c r="I182" s="127"/>
      <c r="J182" s="127"/>
      <c r="K182" s="127"/>
      <c r="L182" s="127"/>
      <c r="M182" s="127"/>
      <c r="N182" s="127"/>
      <c r="O182" s="127"/>
      <c r="P182" s="127"/>
    </row>
    <row r="183" spans="1:16">
      <c r="A183" s="127"/>
      <c r="B183" s="127"/>
      <c r="C183" s="127"/>
      <c r="D183" s="127"/>
      <c r="E183" s="127"/>
      <c r="F183" s="127"/>
      <c r="G183" s="127"/>
      <c r="H183" s="127"/>
      <c r="I183" s="127"/>
      <c r="J183" s="127"/>
      <c r="K183" s="127"/>
      <c r="L183" s="127"/>
      <c r="M183" s="127"/>
      <c r="N183" s="127"/>
      <c r="O183" s="127"/>
      <c r="P183" s="127"/>
    </row>
    <row r="184" spans="1:16">
      <c r="A184" s="127"/>
      <c r="B184" s="127"/>
      <c r="C184" s="127"/>
      <c r="D184" s="127"/>
      <c r="E184" s="127"/>
      <c r="F184" s="127"/>
      <c r="G184" s="127"/>
      <c r="H184" s="127"/>
      <c r="I184" s="127"/>
      <c r="J184" s="127"/>
      <c r="K184" s="127"/>
      <c r="L184" s="127"/>
      <c r="M184" s="127"/>
      <c r="N184" s="127"/>
      <c r="O184" s="127"/>
      <c r="P184" s="127"/>
    </row>
    <row r="185" spans="1:16">
      <c r="A185" s="127"/>
      <c r="B185" s="127"/>
      <c r="C185" s="127"/>
      <c r="D185" s="127"/>
      <c r="E185" s="127"/>
      <c r="F185" s="127"/>
      <c r="G185" s="127"/>
      <c r="H185" s="127"/>
      <c r="I185" s="127"/>
      <c r="J185" s="127"/>
      <c r="K185" s="127"/>
      <c r="L185" s="127"/>
      <c r="M185" s="127"/>
      <c r="N185" s="127"/>
      <c r="O185" s="127"/>
      <c r="P185" s="127"/>
    </row>
    <row r="186" spans="1:16">
      <c r="A186" s="127"/>
      <c r="B186" s="127"/>
      <c r="C186" s="127"/>
      <c r="D186" s="127"/>
      <c r="E186" s="127"/>
      <c r="F186" s="127"/>
      <c r="G186" s="127"/>
      <c r="H186" s="127"/>
      <c r="I186" s="127"/>
      <c r="J186" s="127"/>
      <c r="K186" s="127"/>
      <c r="L186" s="127"/>
      <c r="M186" s="127"/>
      <c r="N186" s="127"/>
      <c r="O186" s="127"/>
      <c r="P186" s="127"/>
    </row>
    <row r="187" spans="1:16">
      <c r="A187" s="127"/>
      <c r="B187" s="127"/>
      <c r="C187" s="127"/>
      <c r="D187" s="127"/>
      <c r="E187" s="127"/>
      <c r="F187" s="127"/>
      <c r="G187" s="127"/>
      <c r="H187" s="127"/>
      <c r="I187" s="127"/>
      <c r="J187" s="127"/>
      <c r="K187" s="127"/>
      <c r="L187" s="127"/>
      <c r="M187" s="127"/>
      <c r="N187" s="127"/>
      <c r="O187" s="127"/>
      <c r="P187" s="127"/>
    </row>
    <row r="188" spans="1:16">
      <c r="A188" s="127"/>
      <c r="B188" s="127"/>
      <c r="C188" s="127"/>
      <c r="D188" s="127"/>
      <c r="E188" s="127"/>
      <c r="F188" s="127"/>
      <c r="G188" s="127"/>
      <c r="H188" s="127"/>
      <c r="I188" s="127"/>
      <c r="J188" s="127"/>
      <c r="K188" s="127"/>
      <c r="L188" s="127"/>
      <c r="M188" s="127"/>
      <c r="N188" s="127"/>
      <c r="O188" s="127"/>
      <c r="P188" s="127"/>
    </row>
    <row r="189" spans="1:16">
      <c r="A189" s="127"/>
      <c r="B189" s="127"/>
      <c r="C189" s="127"/>
      <c r="D189" s="127"/>
      <c r="E189" s="127"/>
      <c r="F189" s="127"/>
      <c r="G189" s="127"/>
      <c r="H189" s="127"/>
      <c r="I189" s="127"/>
      <c r="J189" s="127"/>
      <c r="K189" s="127"/>
      <c r="L189" s="127"/>
      <c r="M189" s="127"/>
      <c r="N189" s="127"/>
      <c r="O189" s="127"/>
      <c r="P189" s="127"/>
    </row>
    <row r="190" spans="1:16">
      <c r="A190" s="127"/>
      <c r="B190" s="127"/>
      <c r="C190" s="127"/>
      <c r="D190" s="127"/>
      <c r="E190" s="127"/>
      <c r="F190" s="127"/>
      <c r="G190" s="127"/>
      <c r="H190" s="127"/>
      <c r="I190" s="127"/>
      <c r="J190" s="127"/>
      <c r="K190" s="127"/>
      <c r="L190" s="127"/>
      <c r="M190" s="127"/>
      <c r="N190" s="127"/>
      <c r="O190" s="127"/>
      <c r="P190" s="127"/>
    </row>
    <row r="191" spans="1:16">
      <c r="A191" s="127"/>
      <c r="B191" s="127"/>
      <c r="C191" s="127"/>
      <c r="D191" s="127"/>
      <c r="E191" s="127"/>
      <c r="F191" s="127"/>
      <c r="G191" s="127"/>
      <c r="H191" s="127"/>
      <c r="I191" s="127"/>
      <c r="J191" s="127"/>
      <c r="K191" s="127"/>
      <c r="L191" s="127"/>
      <c r="M191" s="127"/>
      <c r="N191" s="127"/>
      <c r="O191" s="127"/>
      <c r="P191" s="127"/>
    </row>
    <row r="192" spans="1:16">
      <c r="A192" s="127"/>
      <c r="B192" s="127"/>
      <c r="C192" s="127"/>
      <c r="D192" s="127"/>
      <c r="E192" s="127"/>
      <c r="F192" s="127"/>
      <c r="G192" s="127"/>
      <c r="H192" s="127"/>
      <c r="I192" s="127"/>
      <c r="J192" s="127"/>
      <c r="K192" s="127"/>
      <c r="L192" s="127"/>
      <c r="M192" s="127"/>
      <c r="N192" s="127"/>
      <c r="O192" s="127"/>
      <c r="P192" s="127"/>
    </row>
    <row r="193" spans="1:16">
      <c r="A193" s="127"/>
      <c r="B193" s="127"/>
      <c r="C193" s="127"/>
      <c r="D193" s="127"/>
      <c r="E193" s="127"/>
      <c r="F193" s="127"/>
      <c r="G193" s="127"/>
      <c r="H193" s="127"/>
      <c r="I193" s="127"/>
      <c r="J193" s="127"/>
      <c r="K193" s="127"/>
      <c r="L193" s="127"/>
      <c r="M193" s="127"/>
      <c r="N193" s="127"/>
      <c r="O193" s="127"/>
      <c r="P193" s="127"/>
    </row>
    <row r="194" spans="1:16">
      <c r="A194" s="127"/>
      <c r="B194" s="127"/>
      <c r="C194" s="127"/>
      <c r="D194" s="127"/>
      <c r="E194" s="127"/>
      <c r="F194" s="127"/>
      <c r="G194" s="127"/>
      <c r="H194" s="127"/>
      <c r="I194" s="127"/>
      <c r="J194" s="127"/>
      <c r="K194" s="127"/>
      <c r="L194" s="127"/>
      <c r="M194" s="127"/>
      <c r="N194" s="127"/>
      <c r="O194" s="127"/>
      <c r="P194" s="127"/>
    </row>
  </sheetData>
  <pageMargins left="0.7" right="0.7" top="0.75" bottom="0.75" header="0.3" footer="0.3"/>
  <pageSetup paperSize="256"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46A33-3B86-43C6-A7BF-94182217B582}">
  <sheetPr>
    <tabColor rgb="FF00B050"/>
  </sheetPr>
  <dimension ref="A1:P219"/>
  <sheetViews>
    <sheetView zoomScale="130" zoomScaleNormal="130" workbookViewId="0"/>
  </sheetViews>
  <sheetFormatPr baseColWidth="10" defaultColWidth="8.83203125" defaultRowHeight="15"/>
  <cols>
    <col min="1" max="1" width="9.1640625" customWidth="1"/>
    <col min="11" max="11" width="5.1640625" customWidth="1"/>
    <col min="16" max="16" width="16" customWidth="1"/>
  </cols>
  <sheetData>
    <row r="1" spans="1:16">
      <c r="A1" s="127"/>
      <c r="B1" s="127"/>
      <c r="C1" s="127"/>
      <c r="D1" s="127"/>
      <c r="E1" s="127"/>
      <c r="F1" s="127"/>
      <c r="G1" s="127"/>
      <c r="H1" s="127"/>
      <c r="I1" s="127"/>
      <c r="J1" s="127"/>
      <c r="K1" s="127"/>
      <c r="L1" s="127"/>
      <c r="M1" s="127"/>
      <c r="N1" s="127"/>
      <c r="O1" s="127"/>
      <c r="P1" s="127"/>
    </row>
    <row r="2" spans="1:16">
      <c r="A2" s="127"/>
      <c r="B2" s="127"/>
      <c r="C2" s="127"/>
      <c r="D2" s="127"/>
      <c r="E2" s="127"/>
      <c r="F2" s="127"/>
      <c r="G2" s="127"/>
      <c r="H2" s="127"/>
      <c r="I2" s="127"/>
      <c r="J2" s="127"/>
      <c r="K2" s="127"/>
      <c r="L2" s="127"/>
      <c r="M2" s="127"/>
      <c r="N2" s="127"/>
      <c r="O2" s="127"/>
      <c r="P2" s="127"/>
    </row>
    <row r="3" spans="1:16">
      <c r="A3" s="127"/>
      <c r="B3" s="127"/>
      <c r="C3" s="127"/>
      <c r="D3" s="127"/>
      <c r="E3" s="127"/>
      <c r="F3" s="127"/>
      <c r="G3" s="127"/>
      <c r="H3" s="127"/>
      <c r="I3" s="127"/>
      <c r="J3" s="127"/>
      <c r="K3" s="127"/>
      <c r="L3" s="127"/>
      <c r="M3" s="127"/>
      <c r="N3" s="127"/>
      <c r="O3" s="127"/>
      <c r="P3" s="127"/>
    </row>
    <row r="4" spans="1:16">
      <c r="A4" s="127"/>
      <c r="B4" s="127"/>
      <c r="C4" s="127"/>
      <c r="D4" s="127"/>
      <c r="E4" s="127"/>
      <c r="F4" s="127"/>
      <c r="G4" s="127"/>
      <c r="H4" s="127"/>
      <c r="I4" s="127"/>
      <c r="J4" s="127"/>
      <c r="K4" s="127"/>
      <c r="L4" s="492" t="s">
        <v>386</v>
      </c>
      <c r="M4" s="492"/>
      <c r="N4" s="492"/>
      <c r="O4" s="492"/>
      <c r="P4" s="492"/>
    </row>
    <row r="5" spans="1:16">
      <c r="A5" s="127"/>
      <c r="B5" s="127"/>
      <c r="C5" s="127"/>
      <c r="D5" s="127"/>
      <c r="E5" s="127"/>
      <c r="F5" s="127"/>
      <c r="G5" s="127"/>
      <c r="H5" s="127"/>
      <c r="I5" s="127"/>
      <c r="J5" s="127"/>
      <c r="K5" s="127"/>
      <c r="L5" s="312" t="s">
        <v>377</v>
      </c>
      <c r="M5" s="312"/>
      <c r="N5" s="312"/>
      <c r="O5" s="312"/>
      <c r="P5" s="312"/>
    </row>
    <row r="6" spans="1:16">
      <c r="A6" s="127"/>
      <c r="B6" s="127"/>
      <c r="C6" s="127"/>
      <c r="D6" s="127"/>
      <c r="E6" s="127"/>
      <c r="F6" s="127"/>
      <c r="G6" s="127"/>
      <c r="H6" s="127"/>
      <c r="I6" s="127"/>
      <c r="J6" s="127"/>
      <c r="K6" s="127"/>
      <c r="L6" s="312" t="s">
        <v>378</v>
      </c>
      <c r="M6" s="312"/>
      <c r="N6" s="312"/>
      <c r="O6" s="312"/>
      <c r="P6" s="312"/>
    </row>
    <row r="7" spans="1:16">
      <c r="A7" s="127"/>
      <c r="B7" s="127"/>
      <c r="C7" s="127"/>
      <c r="D7" s="127"/>
      <c r="E7" s="127"/>
      <c r="F7" s="127"/>
      <c r="G7" s="127"/>
      <c r="H7" s="127"/>
      <c r="I7" s="127"/>
      <c r="J7" s="127"/>
      <c r="K7" s="127"/>
      <c r="L7" s="312" t="s">
        <v>379</v>
      </c>
      <c r="M7" s="312"/>
      <c r="N7" s="312"/>
      <c r="O7" s="312"/>
      <c r="P7" s="312"/>
    </row>
    <row r="8" spans="1:16">
      <c r="A8" s="127"/>
      <c r="B8" s="127"/>
      <c r="C8" s="127"/>
      <c r="D8" s="127"/>
      <c r="E8" s="127"/>
      <c r="F8" s="127"/>
      <c r="G8" s="127"/>
      <c r="H8" s="127"/>
      <c r="I8" s="127"/>
      <c r="J8" s="127"/>
      <c r="K8" s="127"/>
      <c r="L8" s="312" t="s">
        <v>380</v>
      </c>
      <c r="M8" s="312"/>
      <c r="N8" s="312"/>
      <c r="O8" s="312"/>
      <c r="P8" s="312"/>
    </row>
    <row r="9" spans="1:16">
      <c r="A9" s="127"/>
      <c r="B9" s="127"/>
      <c r="C9" s="127"/>
      <c r="D9" s="127"/>
      <c r="E9" s="127"/>
      <c r="F9" s="127"/>
      <c r="G9" s="127"/>
      <c r="H9" s="127"/>
      <c r="I9" s="127"/>
      <c r="J9" s="127"/>
      <c r="K9" s="127"/>
      <c r="L9" s="312" t="s">
        <v>381</v>
      </c>
      <c r="M9" s="312"/>
      <c r="N9" s="312"/>
      <c r="O9" s="312"/>
      <c r="P9" s="312"/>
    </row>
    <row r="10" spans="1:16">
      <c r="A10" s="127"/>
      <c r="B10" s="127"/>
      <c r="C10" s="127"/>
      <c r="D10" s="127"/>
      <c r="E10" s="127"/>
      <c r="F10" s="127"/>
      <c r="G10" s="127"/>
      <c r="H10" s="127"/>
      <c r="I10" s="127"/>
      <c r="J10" s="127"/>
      <c r="K10" s="127"/>
      <c r="L10" s="312" t="s">
        <v>382</v>
      </c>
      <c r="M10" s="312"/>
      <c r="N10" s="312"/>
      <c r="O10" s="312"/>
      <c r="P10" s="312"/>
    </row>
    <row r="11" spans="1:16">
      <c r="A11" s="127"/>
      <c r="B11" s="127"/>
      <c r="C11" s="127"/>
      <c r="D11" s="127"/>
      <c r="E11" s="127"/>
      <c r="F11" s="127"/>
      <c r="G11" s="127"/>
      <c r="H11" s="127"/>
      <c r="I11" s="127"/>
      <c r="J11" s="127"/>
      <c r="K11" s="127"/>
      <c r="L11" s="312" t="s">
        <v>383</v>
      </c>
      <c r="M11" s="312"/>
      <c r="N11" s="312"/>
      <c r="O11" s="312"/>
      <c r="P11" s="312"/>
    </row>
    <row r="12" spans="1:16">
      <c r="A12" s="127"/>
      <c r="B12" s="127"/>
      <c r="C12" s="127"/>
      <c r="D12" s="127"/>
      <c r="E12" s="127"/>
      <c r="F12" s="127"/>
      <c r="G12" s="127"/>
      <c r="H12" s="127"/>
      <c r="I12" s="127"/>
      <c r="J12" s="127"/>
      <c r="K12" s="127"/>
      <c r="L12" s="312" t="s">
        <v>384</v>
      </c>
      <c r="M12" s="312"/>
      <c r="N12" s="312"/>
      <c r="O12" s="312"/>
      <c r="P12" s="312"/>
    </row>
    <row r="13" spans="1:16">
      <c r="A13" s="127"/>
      <c r="B13" s="127"/>
      <c r="C13" s="127"/>
      <c r="D13" s="127"/>
      <c r="E13" s="127"/>
      <c r="F13" s="127"/>
      <c r="G13" s="127"/>
      <c r="H13" s="127"/>
      <c r="I13" s="127"/>
      <c r="J13" s="127"/>
      <c r="K13" s="127"/>
      <c r="L13" s="312" t="s">
        <v>385</v>
      </c>
      <c r="M13" s="312"/>
      <c r="N13" s="312"/>
      <c r="O13" s="312"/>
      <c r="P13" s="312"/>
    </row>
    <row r="14" spans="1:16">
      <c r="A14" s="127"/>
      <c r="B14" s="127"/>
      <c r="C14" s="127"/>
      <c r="D14" s="127"/>
      <c r="E14" s="127"/>
      <c r="F14" s="127"/>
      <c r="G14" s="127"/>
      <c r="H14" s="127"/>
      <c r="I14" s="127"/>
      <c r="J14" s="127"/>
      <c r="K14" s="127"/>
      <c r="L14" s="127"/>
      <c r="M14" s="127"/>
      <c r="N14" s="127"/>
      <c r="O14" s="127"/>
      <c r="P14" s="127"/>
    </row>
    <row r="15" spans="1:16">
      <c r="A15" s="127"/>
      <c r="B15" s="127"/>
      <c r="C15" s="127"/>
      <c r="D15" s="127"/>
      <c r="E15" s="127"/>
      <c r="F15" s="127"/>
      <c r="G15" s="127"/>
      <c r="H15" s="127"/>
      <c r="I15" s="127"/>
      <c r="J15" s="127"/>
      <c r="K15" s="127"/>
      <c r="L15" s="127"/>
      <c r="M15" s="127"/>
      <c r="N15" s="127"/>
      <c r="O15" s="127"/>
      <c r="P15" s="127"/>
    </row>
    <row r="16" spans="1:16">
      <c r="A16" s="127"/>
      <c r="B16" s="127"/>
      <c r="C16" s="127"/>
      <c r="D16" s="127"/>
      <c r="E16" s="127"/>
      <c r="F16" s="127"/>
      <c r="G16" s="127"/>
      <c r="H16" s="127"/>
      <c r="I16" s="127"/>
      <c r="J16" s="127"/>
      <c r="K16" s="127"/>
      <c r="L16" s="127"/>
      <c r="M16" s="127"/>
      <c r="N16" s="127"/>
      <c r="O16" s="127"/>
      <c r="P16" s="127"/>
    </row>
    <row r="17" spans="1:16">
      <c r="A17" s="127"/>
      <c r="B17" s="127"/>
      <c r="C17" s="127"/>
      <c r="D17" s="127"/>
      <c r="E17" s="127"/>
      <c r="F17" s="127"/>
      <c r="G17" s="127"/>
      <c r="H17" s="127"/>
      <c r="I17" s="127"/>
      <c r="J17" s="127"/>
      <c r="K17" s="127"/>
      <c r="L17" s="127"/>
      <c r="M17" s="127"/>
      <c r="N17" s="127"/>
      <c r="O17" s="127"/>
      <c r="P17" s="127"/>
    </row>
    <row r="18" spans="1:16">
      <c r="A18" s="127"/>
      <c r="B18" s="127"/>
      <c r="C18" s="127"/>
      <c r="D18" s="127"/>
      <c r="E18" s="127"/>
      <c r="F18" s="127"/>
      <c r="G18" s="127"/>
      <c r="H18" s="127"/>
      <c r="I18" s="127"/>
      <c r="J18" s="127"/>
      <c r="K18" s="127"/>
      <c r="L18" s="127"/>
      <c r="M18" s="127"/>
      <c r="N18" s="127"/>
      <c r="O18" s="127"/>
      <c r="P18" s="127"/>
    </row>
    <row r="19" spans="1:16">
      <c r="A19" s="127"/>
      <c r="B19" s="127"/>
      <c r="C19" s="127"/>
      <c r="D19" s="127"/>
      <c r="E19" s="127"/>
      <c r="F19" s="127"/>
      <c r="G19" s="127"/>
      <c r="H19" s="127"/>
      <c r="I19" s="127"/>
      <c r="J19" s="127"/>
      <c r="K19" s="127"/>
      <c r="L19" s="127"/>
      <c r="M19" s="127"/>
      <c r="N19" s="127"/>
      <c r="O19" s="127"/>
      <c r="P19" s="127"/>
    </row>
    <row r="20" spans="1:16">
      <c r="A20" s="127"/>
      <c r="B20" s="127"/>
      <c r="C20" s="127"/>
      <c r="D20" s="127"/>
      <c r="E20" s="127"/>
      <c r="F20" s="127"/>
      <c r="G20" s="127"/>
      <c r="H20" s="127"/>
      <c r="I20" s="127"/>
      <c r="J20" s="127"/>
      <c r="K20" s="127"/>
      <c r="L20" s="127"/>
      <c r="M20" s="127"/>
      <c r="N20" s="127"/>
      <c r="O20" s="127"/>
      <c r="P20" s="127"/>
    </row>
    <row r="21" spans="1:16">
      <c r="A21" s="127"/>
      <c r="B21" s="127"/>
      <c r="C21" s="127"/>
      <c r="D21" s="127"/>
      <c r="E21" s="127"/>
      <c r="F21" s="127"/>
      <c r="G21" s="127"/>
      <c r="H21" s="127"/>
      <c r="I21" s="127"/>
      <c r="J21" s="127"/>
      <c r="K21" s="127"/>
      <c r="L21" s="127"/>
      <c r="M21" s="127"/>
      <c r="N21" s="127"/>
      <c r="O21" s="127"/>
      <c r="P21" s="127"/>
    </row>
    <row r="22" spans="1:16">
      <c r="A22" s="127"/>
      <c r="B22" s="127"/>
      <c r="C22" s="127"/>
      <c r="D22" s="127"/>
      <c r="E22" s="127"/>
      <c r="F22" s="127"/>
      <c r="G22" s="127"/>
      <c r="H22" s="127"/>
      <c r="I22" s="127"/>
      <c r="J22" s="127"/>
      <c r="K22" s="127"/>
      <c r="L22" s="127"/>
      <c r="M22" s="127"/>
      <c r="N22" s="127"/>
      <c r="O22" s="127"/>
      <c r="P22" s="127"/>
    </row>
    <row r="23" spans="1:16">
      <c r="A23" s="127"/>
      <c r="B23" s="127"/>
      <c r="C23" s="127"/>
      <c r="D23" s="127"/>
      <c r="E23" s="127"/>
      <c r="F23" s="127"/>
      <c r="G23" s="127"/>
      <c r="H23" s="127"/>
      <c r="I23" s="127"/>
      <c r="J23" s="127"/>
      <c r="K23" s="127"/>
      <c r="L23" s="127"/>
      <c r="M23" s="127"/>
      <c r="N23" s="127"/>
      <c r="O23" s="127"/>
      <c r="P23" s="127"/>
    </row>
    <row r="24" spans="1:16">
      <c r="A24" s="127"/>
      <c r="B24" s="127"/>
      <c r="C24" s="127"/>
      <c r="D24" s="127"/>
      <c r="E24" s="127"/>
      <c r="F24" s="127"/>
      <c r="G24" s="127"/>
      <c r="H24" s="127"/>
      <c r="I24" s="127"/>
      <c r="J24" s="127"/>
      <c r="K24" s="127"/>
      <c r="L24" s="127"/>
      <c r="M24" s="127"/>
      <c r="N24" s="127"/>
      <c r="O24" s="127"/>
      <c r="P24" s="127"/>
    </row>
    <row r="25" spans="1:16">
      <c r="A25" s="127"/>
      <c r="B25" s="127"/>
      <c r="C25" s="127"/>
      <c r="D25" s="127"/>
      <c r="E25" s="127"/>
      <c r="F25" s="127"/>
      <c r="G25" s="127"/>
      <c r="H25" s="127"/>
      <c r="I25" s="127"/>
      <c r="J25" s="127"/>
      <c r="K25" s="127"/>
      <c r="L25" s="127"/>
      <c r="M25" s="127"/>
      <c r="N25" s="127"/>
      <c r="O25" s="127"/>
      <c r="P25" s="127"/>
    </row>
    <row r="26" spans="1:16">
      <c r="A26" s="127"/>
      <c r="B26" s="127"/>
      <c r="C26" s="127"/>
      <c r="D26" s="127"/>
      <c r="E26" s="127"/>
      <c r="F26" s="127"/>
      <c r="G26" s="127"/>
      <c r="H26" s="127"/>
      <c r="I26" s="127"/>
      <c r="J26" s="127"/>
      <c r="K26" s="127"/>
      <c r="L26" s="127"/>
      <c r="M26" s="127"/>
      <c r="N26" s="127"/>
      <c r="O26" s="127"/>
      <c r="P26" s="127"/>
    </row>
    <row r="27" spans="1:16">
      <c r="A27" s="127"/>
      <c r="B27" s="127"/>
      <c r="C27" s="127"/>
      <c r="D27" s="127"/>
      <c r="E27" s="127"/>
      <c r="F27" s="127"/>
      <c r="G27" s="127"/>
      <c r="H27" s="127"/>
      <c r="I27" s="127"/>
      <c r="J27" s="127"/>
      <c r="K27" s="127"/>
      <c r="L27" s="127"/>
      <c r="M27" s="127"/>
      <c r="N27" s="127"/>
      <c r="O27" s="127"/>
      <c r="P27" s="127"/>
    </row>
    <row r="28" spans="1:16">
      <c r="A28" s="127"/>
      <c r="B28" s="127"/>
      <c r="C28" s="127"/>
      <c r="D28" s="127"/>
      <c r="E28" s="127"/>
      <c r="F28" s="127"/>
      <c r="G28" s="127"/>
      <c r="H28" s="127"/>
      <c r="I28" s="127"/>
      <c r="J28" s="127"/>
      <c r="K28" s="127"/>
      <c r="L28" s="127"/>
      <c r="M28" s="127"/>
      <c r="N28" s="127"/>
      <c r="O28" s="127"/>
      <c r="P28" s="127"/>
    </row>
    <row r="29" spans="1:16">
      <c r="A29" s="127"/>
      <c r="B29" s="127"/>
      <c r="C29" s="127"/>
      <c r="D29" s="127"/>
      <c r="E29" s="127"/>
      <c r="F29" s="127"/>
      <c r="G29" s="127"/>
      <c r="H29" s="127"/>
      <c r="I29" s="127"/>
      <c r="J29" s="127"/>
      <c r="K29" s="127"/>
      <c r="L29" s="127"/>
      <c r="M29" s="127"/>
      <c r="N29" s="127"/>
      <c r="O29" s="127"/>
      <c r="P29" s="127"/>
    </row>
    <row r="30" spans="1:16">
      <c r="A30" s="127"/>
      <c r="B30" s="127"/>
      <c r="C30" s="127"/>
      <c r="D30" s="127"/>
      <c r="E30" s="127"/>
      <c r="F30" s="127"/>
      <c r="G30" s="127"/>
      <c r="H30" s="127"/>
      <c r="I30" s="127"/>
      <c r="J30" s="127"/>
      <c r="K30" s="127"/>
      <c r="L30" s="127"/>
      <c r="M30" s="127"/>
      <c r="N30" s="127"/>
      <c r="O30" s="127"/>
      <c r="P30" s="127"/>
    </row>
    <row r="31" spans="1:16">
      <c r="A31" s="127"/>
      <c r="B31" s="127"/>
      <c r="C31" s="127"/>
      <c r="D31" s="127"/>
      <c r="E31" s="127"/>
      <c r="F31" s="127"/>
      <c r="G31" s="127"/>
      <c r="H31" s="127"/>
      <c r="I31" s="127"/>
      <c r="J31" s="127"/>
      <c r="K31" s="127"/>
      <c r="L31" s="127"/>
      <c r="M31" s="127"/>
      <c r="N31" s="127"/>
      <c r="O31" s="127"/>
      <c r="P31" s="127"/>
    </row>
    <row r="32" spans="1:16">
      <c r="A32" s="127"/>
      <c r="B32" s="127"/>
      <c r="C32" s="127"/>
      <c r="D32" s="127"/>
      <c r="E32" s="127"/>
      <c r="F32" s="127"/>
      <c r="G32" s="127"/>
      <c r="H32" s="127"/>
      <c r="I32" s="127"/>
      <c r="J32" s="127"/>
      <c r="K32" s="127"/>
      <c r="L32" s="127"/>
      <c r="M32" s="127"/>
      <c r="N32" s="127"/>
      <c r="O32" s="127"/>
      <c r="P32" s="127"/>
    </row>
    <row r="33" spans="1:16">
      <c r="A33" s="127"/>
      <c r="B33" s="127"/>
      <c r="C33" s="127"/>
      <c r="D33" s="127"/>
      <c r="E33" s="127"/>
      <c r="F33" s="127"/>
      <c r="G33" s="127"/>
      <c r="H33" s="127"/>
      <c r="I33" s="127"/>
      <c r="J33" s="127"/>
      <c r="K33" s="127"/>
      <c r="L33" s="127"/>
      <c r="M33" s="127"/>
      <c r="N33" s="127"/>
      <c r="O33" s="127"/>
      <c r="P33" s="127"/>
    </row>
    <row r="34" spans="1:16">
      <c r="A34" s="127"/>
      <c r="B34" s="127"/>
      <c r="C34" s="127"/>
      <c r="D34" s="127"/>
      <c r="E34" s="127"/>
      <c r="F34" s="127"/>
      <c r="G34" s="127"/>
      <c r="H34" s="127"/>
      <c r="I34" s="127"/>
      <c r="J34" s="127"/>
      <c r="K34" s="127"/>
      <c r="L34" s="127"/>
      <c r="M34" s="127"/>
      <c r="N34" s="127"/>
      <c r="O34" s="127"/>
      <c r="P34" s="127"/>
    </row>
    <row r="35" spans="1:16">
      <c r="A35" s="127"/>
      <c r="B35" s="127"/>
      <c r="C35" s="127"/>
      <c r="D35" s="127"/>
      <c r="E35" s="127"/>
      <c r="F35" s="127"/>
      <c r="G35" s="127"/>
      <c r="H35" s="127"/>
      <c r="I35" s="127"/>
      <c r="J35" s="127"/>
      <c r="K35" s="127"/>
      <c r="L35" s="127"/>
      <c r="M35" s="127"/>
      <c r="N35" s="127"/>
      <c r="O35" s="127"/>
      <c r="P35" s="127"/>
    </row>
    <row r="36" spans="1:16">
      <c r="A36" s="127"/>
      <c r="B36" s="127"/>
      <c r="C36" s="127"/>
      <c r="D36" s="127"/>
      <c r="E36" s="127"/>
      <c r="F36" s="127"/>
      <c r="G36" s="127"/>
      <c r="H36" s="127"/>
      <c r="I36" s="127"/>
      <c r="J36" s="127"/>
      <c r="K36" s="127"/>
      <c r="L36" s="127"/>
      <c r="M36" s="127"/>
      <c r="N36" s="127"/>
      <c r="O36" s="127"/>
      <c r="P36" s="127"/>
    </row>
    <row r="37" spans="1:16">
      <c r="A37" s="127"/>
      <c r="B37" s="127"/>
      <c r="C37" s="127"/>
      <c r="D37" s="127"/>
      <c r="E37" s="127"/>
      <c r="F37" s="127"/>
      <c r="G37" s="127"/>
      <c r="H37" s="127"/>
      <c r="I37" s="127"/>
      <c r="J37" s="127"/>
      <c r="K37" s="127"/>
      <c r="L37" s="127"/>
      <c r="M37" s="127"/>
      <c r="N37" s="127"/>
      <c r="O37" s="127"/>
      <c r="P37" s="127"/>
    </row>
    <row r="38" spans="1:16">
      <c r="A38" s="127"/>
      <c r="B38" s="127"/>
      <c r="C38" s="127"/>
      <c r="D38" s="127"/>
      <c r="E38" s="127"/>
      <c r="F38" s="127"/>
      <c r="G38" s="127"/>
      <c r="H38" s="127"/>
      <c r="I38" s="127"/>
      <c r="J38" s="127"/>
      <c r="K38" s="127"/>
      <c r="L38" s="127"/>
      <c r="M38" s="127"/>
      <c r="N38" s="127"/>
      <c r="O38" s="127"/>
      <c r="P38" s="127"/>
    </row>
    <row r="39" spans="1:16">
      <c r="A39" s="127"/>
      <c r="B39" s="127"/>
      <c r="C39" s="127"/>
      <c r="D39" s="127"/>
      <c r="E39" s="127"/>
      <c r="F39" s="127"/>
      <c r="G39" s="127"/>
      <c r="H39" s="127"/>
      <c r="I39" s="127"/>
      <c r="J39" s="127"/>
      <c r="K39" s="127"/>
      <c r="L39" s="127"/>
      <c r="M39" s="127"/>
      <c r="N39" s="127"/>
      <c r="O39" s="127"/>
      <c r="P39" s="127"/>
    </row>
    <row r="40" spans="1:16">
      <c r="A40" s="127"/>
      <c r="B40" s="127"/>
      <c r="C40" s="127"/>
      <c r="D40" s="127"/>
      <c r="E40" s="127"/>
      <c r="F40" s="127"/>
      <c r="G40" s="127"/>
      <c r="H40" s="127"/>
      <c r="I40" s="127"/>
      <c r="J40" s="127"/>
      <c r="K40" s="127"/>
      <c r="L40" s="127"/>
      <c r="M40" s="127"/>
      <c r="N40" s="127"/>
      <c r="O40" s="127"/>
      <c r="P40" s="127"/>
    </row>
    <row r="41" spans="1:16">
      <c r="A41" s="127"/>
      <c r="B41" s="127"/>
      <c r="C41" s="127"/>
      <c r="D41" s="127"/>
      <c r="E41" s="127"/>
      <c r="F41" s="127"/>
      <c r="G41" s="127"/>
      <c r="H41" s="127"/>
      <c r="I41" s="127"/>
      <c r="J41" s="127"/>
      <c r="K41" s="127"/>
      <c r="L41" s="127"/>
      <c r="M41" s="127"/>
      <c r="N41" s="127"/>
      <c r="O41" s="127"/>
      <c r="P41" s="127"/>
    </row>
    <row r="42" spans="1:16">
      <c r="A42" s="127"/>
      <c r="B42" s="127"/>
      <c r="C42" s="127"/>
      <c r="D42" s="127"/>
      <c r="E42" s="127"/>
      <c r="F42" s="127"/>
      <c r="G42" s="127"/>
      <c r="H42" s="127"/>
      <c r="I42" s="127"/>
      <c r="J42" s="127"/>
      <c r="K42" s="127"/>
      <c r="L42" s="127"/>
      <c r="M42" s="127"/>
      <c r="N42" s="127"/>
      <c r="O42" s="127"/>
      <c r="P42" s="127"/>
    </row>
    <row r="43" spans="1:16">
      <c r="A43" s="127"/>
      <c r="B43" s="127"/>
      <c r="C43" s="127"/>
      <c r="D43" s="127"/>
      <c r="E43" s="127"/>
      <c r="F43" s="127"/>
      <c r="G43" s="127"/>
      <c r="H43" s="127"/>
      <c r="I43" s="127"/>
      <c r="J43" s="127"/>
      <c r="K43" s="127"/>
      <c r="L43" s="127"/>
      <c r="M43" s="127"/>
      <c r="N43" s="127"/>
      <c r="O43" s="127"/>
      <c r="P43" s="127"/>
    </row>
    <row r="44" spans="1:16">
      <c r="A44" s="127"/>
      <c r="B44" s="127"/>
      <c r="C44" s="127"/>
      <c r="D44" s="127"/>
      <c r="E44" s="127"/>
      <c r="F44" s="127"/>
      <c r="G44" s="127"/>
      <c r="H44" s="127"/>
      <c r="I44" s="127"/>
      <c r="J44" s="127"/>
      <c r="K44" s="127"/>
      <c r="L44" s="127"/>
      <c r="M44" s="127"/>
      <c r="N44" s="127"/>
      <c r="O44" s="127"/>
      <c r="P44" s="127"/>
    </row>
    <row r="45" spans="1:16">
      <c r="A45" s="127"/>
      <c r="B45" s="127"/>
      <c r="C45" s="127"/>
      <c r="D45" s="127"/>
      <c r="E45" s="127"/>
      <c r="F45" s="127"/>
      <c r="G45" s="127"/>
      <c r="H45" s="127"/>
      <c r="I45" s="127"/>
      <c r="J45" s="127"/>
      <c r="K45" s="127"/>
      <c r="L45" s="127"/>
      <c r="M45" s="127"/>
      <c r="N45" s="127"/>
      <c r="O45" s="127"/>
      <c r="P45" s="127"/>
    </row>
    <row r="46" spans="1:16">
      <c r="A46" s="127"/>
      <c r="B46" s="127"/>
      <c r="C46" s="127"/>
      <c r="D46" s="127"/>
      <c r="E46" s="127"/>
      <c r="F46" s="127"/>
      <c r="G46" s="127"/>
      <c r="H46" s="127"/>
      <c r="I46" s="127"/>
      <c r="J46" s="127"/>
      <c r="K46" s="127"/>
      <c r="L46" s="127"/>
      <c r="M46" s="127"/>
      <c r="N46" s="127"/>
      <c r="O46" s="127"/>
      <c r="P46" s="127"/>
    </row>
    <row r="47" spans="1:16">
      <c r="A47" s="127"/>
      <c r="B47" s="127"/>
      <c r="C47" s="127"/>
      <c r="D47" s="127"/>
      <c r="E47" s="127"/>
      <c r="F47" s="127"/>
      <c r="G47" s="127"/>
      <c r="H47" s="127"/>
      <c r="I47" s="127"/>
      <c r="J47" s="127"/>
      <c r="K47" s="127"/>
      <c r="L47" s="127"/>
      <c r="M47" s="127"/>
      <c r="N47" s="127"/>
      <c r="O47" s="127"/>
      <c r="P47" s="127"/>
    </row>
    <row r="48" spans="1:16">
      <c r="A48" s="127"/>
      <c r="B48" s="127"/>
      <c r="C48" s="127"/>
      <c r="D48" s="127"/>
      <c r="E48" s="127"/>
      <c r="F48" s="127"/>
      <c r="G48" s="127"/>
      <c r="H48" s="127"/>
      <c r="I48" s="127"/>
      <c r="J48" s="127"/>
      <c r="K48" s="127"/>
      <c r="L48" s="127"/>
      <c r="M48" s="127"/>
      <c r="N48" s="127"/>
      <c r="O48" s="127"/>
      <c r="P48" s="127"/>
    </row>
    <row r="49" spans="1:16">
      <c r="A49" s="127"/>
      <c r="B49" s="127"/>
      <c r="C49" s="127"/>
      <c r="D49" s="127"/>
      <c r="E49" s="127"/>
      <c r="F49" s="127"/>
      <c r="G49" s="127"/>
      <c r="H49" s="127"/>
      <c r="I49" s="127"/>
      <c r="J49" s="127"/>
      <c r="K49" s="127"/>
      <c r="L49" s="127"/>
      <c r="M49" s="127"/>
      <c r="N49" s="127"/>
      <c r="O49" s="127"/>
      <c r="P49" s="127"/>
    </row>
    <row r="50" spans="1:16">
      <c r="A50" s="127"/>
      <c r="B50" s="127"/>
      <c r="C50" s="127"/>
      <c r="D50" s="127"/>
      <c r="E50" s="127"/>
      <c r="F50" s="127"/>
      <c r="G50" s="127"/>
      <c r="H50" s="127"/>
      <c r="I50" s="127"/>
      <c r="J50" s="127"/>
      <c r="K50" s="127"/>
      <c r="L50" s="127"/>
      <c r="M50" s="127"/>
      <c r="N50" s="127"/>
      <c r="O50" s="127"/>
      <c r="P50" s="127"/>
    </row>
    <row r="51" spans="1:16">
      <c r="A51" s="127"/>
      <c r="B51" s="127"/>
      <c r="C51" s="127"/>
      <c r="D51" s="127"/>
      <c r="E51" s="127"/>
      <c r="F51" s="127"/>
      <c r="G51" s="127"/>
      <c r="H51" s="127"/>
      <c r="I51" s="127"/>
      <c r="J51" s="127"/>
      <c r="K51" s="127"/>
      <c r="L51" s="127"/>
      <c r="M51" s="127"/>
      <c r="N51" s="127"/>
      <c r="O51" s="127"/>
      <c r="P51" s="127"/>
    </row>
    <row r="52" spans="1:16">
      <c r="A52" s="127"/>
      <c r="B52" s="127"/>
      <c r="C52" s="127"/>
      <c r="D52" s="127"/>
      <c r="E52" s="127"/>
      <c r="F52" s="127"/>
      <c r="G52" s="127"/>
      <c r="H52" s="127"/>
      <c r="I52" s="127"/>
      <c r="J52" s="127"/>
      <c r="K52" s="127"/>
      <c r="L52" s="127"/>
      <c r="M52" s="127"/>
      <c r="N52" s="127"/>
      <c r="O52" s="127"/>
      <c r="P52" s="127"/>
    </row>
    <row r="53" spans="1:16">
      <c r="A53" s="127"/>
      <c r="B53" s="127"/>
      <c r="C53" s="127"/>
      <c r="D53" s="127"/>
      <c r="E53" s="127"/>
      <c r="F53" s="127"/>
      <c r="G53" s="127"/>
      <c r="H53" s="127"/>
      <c r="I53" s="127"/>
      <c r="J53" s="127"/>
      <c r="K53" s="127"/>
      <c r="L53" s="127"/>
      <c r="M53" s="127"/>
      <c r="N53" s="127"/>
      <c r="O53" s="127"/>
      <c r="P53" s="127"/>
    </row>
    <row r="54" spans="1:16">
      <c r="A54" s="127"/>
      <c r="B54" s="127"/>
      <c r="C54" s="127"/>
      <c r="D54" s="127"/>
      <c r="E54" s="127"/>
      <c r="F54" s="127"/>
      <c r="G54" s="127"/>
      <c r="H54" s="127"/>
      <c r="I54" s="127"/>
      <c r="J54" s="127"/>
      <c r="K54" s="127"/>
      <c r="L54" s="127"/>
      <c r="M54" s="127"/>
      <c r="N54" s="127"/>
      <c r="O54" s="127"/>
      <c r="P54" s="127"/>
    </row>
    <row r="55" spans="1:16">
      <c r="A55" s="127"/>
      <c r="B55" s="127"/>
      <c r="C55" s="127"/>
      <c r="D55" s="127"/>
      <c r="E55" s="127"/>
      <c r="F55" s="127"/>
      <c r="G55" s="127"/>
      <c r="H55" s="127"/>
      <c r="I55" s="127"/>
      <c r="J55" s="127"/>
      <c r="K55" s="127"/>
      <c r="L55" s="127"/>
      <c r="M55" s="127"/>
      <c r="N55" s="127"/>
      <c r="O55" s="127"/>
      <c r="P55" s="127"/>
    </row>
    <row r="56" spans="1:16">
      <c r="A56" s="127"/>
      <c r="B56" s="127"/>
      <c r="C56" s="127"/>
      <c r="D56" s="127"/>
      <c r="E56" s="127"/>
      <c r="F56" s="127"/>
      <c r="G56" s="127"/>
      <c r="H56" s="127"/>
      <c r="I56" s="127"/>
      <c r="J56" s="127"/>
      <c r="K56" s="127"/>
      <c r="L56" s="127"/>
      <c r="M56" s="127"/>
      <c r="N56" s="127"/>
      <c r="O56" s="127"/>
      <c r="P56" s="127"/>
    </row>
    <row r="57" spans="1:16">
      <c r="A57" s="127"/>
      <c r="B57" s="127"/>
      <c r="C57" s="127"/>
      <c r="D57" s="127"/>
      <c r="E57" s="127"/>
      <c r="F57" s="127"/>
      <c r="G57" s="127"/>
      <c r="H57" s="127"/>
      <c r="I57" s="127"/>
      <c r="J57" s="127"/>
      <c r="K57" s="127"/>
      <c r="L57" s="127"/>
      <c r="M57" s="127"/>
      <c r="N57" s="127"/>
      <c r="O57" s="127"/>
      <c r="P57" s="127"/>
    </row>
    <row r="58" spans="1:16">
      <c r="A58" s="127"/>
      <c r="B58" s="127"/>
      <c r="C58" s="127"/>
      <c r="D58" s="127"/>
      <c r="E58" s="127"/>
      <c r="F58" s="127"/>
      <c r="G58" s="127"/>
      <c r="H58" s="127"/>
      <c r="I58" s="127"/>
      <c r="J58" s="127"/>
      <c r="K58" s="127"/>
      <c r="L58" s="127"/>
      <c r="M58" s="127"/>
      <c r="N58" s="127"/>
      <c r="O58" s="127"/>
      <c r="P58" s="127"/>
    </row>
    <row r="59" spans="1:16">
      <c r="A59" s="127"/>
      <c r="B59" s="127"/>
      <c r="C59" s="127"/>
      <c r="D59" s="127"/>
      <c r="E59" s="127"/>
      <c r="F59" s="127"/>
      <c r="G59" s="127"/>
      <c r="H59" s="127"/>
      <c r="I59" s="127"/>
      <c r="J59" s="127"/>
      <c r="K59" s="127"/>
      <c r="L59" s="127"/>
      <c r="M59" s="127"/>
      <c r="N59" s="127"/>
      <c r="O59" s="127"/>
      <c r="P59" s="127"/>
    </row>
    <row r="60" spans="1:16">
      <c r="A60" s="127"/>
      <c r="B60" s="127"/>
      <c r="C60" s="127"/>
      <c r="D60" s="127"/>
      <c r="E60" s="127"/>
      <c r="F60" s="127"/>
      <c r="G60" s="127"/>
      <c r="H60" s="127"/>
      <c r="I60" s="127"/>
      <c r="J60" s="127"/>
      <c r="K60" s="127"/>
      <c r="L60" s="127"/>
      <c r="M60" s="127"/>
      <c r="N60" s="127"/>
      <c r="O60" s="127"/>
      <c r="P60" s="127"/>
    </row>
    <row r="61" spans="1:16">
      <c r="A61" s="127"/>
      <c r="B61" s="127"/>
      <c r="C61" s="127"/>
      <c r="D61" s="127"/>
      <c r="E61" s="127"/>
      <c r="F61" s="127"/>
      <c r="G61" s="127"/>
      <c r="H61" s="127"/>
      <c r="I61" s="127"/>
      <c r="J61" s="127"/>
      <c r="K61" s="127"/>
      <c r="L61" s="127"/>
      <c r="M61" s="127"/>
      <c r="N61" s="127"/>
      <c r="O61" s="127"/>
      <c r="P61" s="127"/>
    </row>
    <row r="62" spans="1:16">
      <c r="A62" s="127"/>
      <c r="B62" s="127"/>
      <c r="C62" s="127"/>
      <c r="D62" s="127"/>
      <c r="E62" s="127"/>
      <c r="F62" s="127"/>
      <c r="G62" s="127"/>
      <c r="H62" s="127"/>
      <c r="I62" s="127"/>
      <c r="J62" s="127"/>
      <c r="K62" s="127"/>
      <c r="L62" s="127"/>
      <c r="M62" s="127"/>
      <c r="N62" s="127"/>
      <c r="O62" s="127"/>
      <c r="P62" s="127"/>
    </row>
    <row r="63" spans="1:16">
      <c r="A63" s="127"/>
      <c r="B63" s="127"/>
      <c r="C63" s="127"/>
      <c r="D63" s="127"/>
      <c r="E63" s="127"/>
      <c r="F63" s="127"/>
      <c r="G63" s="127"/>
      <c r="H63" s="127"/>
      <c r="I63" s="127"/>
      <c r="J63" s="127"/>
      <c r="K63" s="127"/>
      <c r="L63" s="127"/>
      <c r="M63" s="127"/>
      <c r="N63" s="127"/>
      <c r="O63" s="127"/>
      <c r="P63" s="127"/>
    </row>
    <row r="64" spans="1:16">
      <c r="A64" s="127"/>
      <c r="B64" s="127"/>
      <c r="C64" s="127"/>
      <c r="D64" s="127"/>
      <c r="E64" s="127"/>
      <c r="F64" s="127"/>
      <c r="G64" s="127"/>
      <c r="H64" s="127"/>
      <c r="I64" s="127"/>
      <c r="J64" s="127"/>
      <c r="K64" s="127"/>
      <c r="L64" s="127"/>
      <c r="M64" s="127"/>
      <c r="N64" s="127"/>
      <c r="O64" s="127"/>
      <c r="P64" s="127"/>
    </row>
    <row r="65" spans="1:16">
      <c r="A65" s="127"/>
      <c r="B65" s="127"/>
      <c r="C65" s="127"/>
      <c r="D65" s="127"/>
      <c r="E65" s="127"/>
      <c r="F65" s="127"/>
      <c r="G65" s="127"/>
      <c r="H65" s="127"/>
      <c r="I65" s="127"/>
      <c r="J65" s="127"/>
      <c r="K65" s="127"/>
      <c r="L65" s="127"/>
      <c r="M65" s="127"/>
      <c r="N65" s="127"/>
      <c r="O65" s="127"/>
      <c r="P65" s="127"/>
    </row>
    <row r="66" spans="1:16">
      <c r="A66" s="127"/>
      <c r="B66" s="127"/>
      <c r="C66" s="127"/>
      <c r="D66" s="127"/>
      <c r="E66" s="127"/>
      <c r="F66" s="127"/>
      <c r="G66" s="127"/>
      <c r="H66" s="127"/>
      <c r="I66" s="127"/>
      <c r="J66" s="127"/>
      <c r="K66" s="127"/>
      <c r="L66" s="127"/>
      <c r="M66" s="127"/>
      <c r="N66" s="127"/>
      <c r="O66" s="127"/>
      <c r="P66" s="127"/>
    </row>
    <row r="67" spans="1:16">
      <c r="A67" s="127"/>
      <c r="B67" s="127"/>
      <c r="C67" s="127"/>
      <c r="D67" s="127"/>
      <c r="E67" s="127"/>
      <c r="F67" s="127"/>
      <c r="G67" s="127"/>
      <c r="H67" s="127"/>
      <c r="I67" s="127"/>
      <c r="J67" s="127"/>
      <c r="K67" s="127"/>
      <c r="L67" s="127"/>
      <c r="M67" s="127"/>
      <c r="N67" s="127"/>
      <c r="O67" s="127"/>
      <c r="P67" s="127"/>
    </row>
    <row r="68" spans="1:16">
      <c r="A68" s="127"/>
      <c r="B68" s="127"/>
      <c r="C68" s="127"/>
      <c r="D68" s="127"/>
      <c r="E68" s="127"/>
      <c r="F68" s="127"/>
      <c r="G68" s="127"/>
      <c r="H68" s="127"/>
      <c r="I68" s="127"/>
      <c r="J68" s="127"/>
      <c r="K68" s="127"/>
      <c r="L68" s="127"/>
      <c r="M68" s="127"/>
      <c r="N68" s="127"/>
      <c r="O68" s="127"/>
      <c r="P68" s="127"/>
    </row>
    <row r="69" spans="1:16">
      <c r="A69" s="127"/>
      <c r="B69" s="127"/>
      <c r="C69" s="127"/>
      <c r="D69" s="127"/>
      <c r="E69" s="127"/>
      <c r="F69" s="127"/>
      <c r="G69" s="127"/>
      <c r="H69" s="127"/>
      <c r="I69" s="127"/>
      <c r="J69" s="127"/>
      <c r="K69" s="127"/>
      <c r="L69" s="127"/>
      <c r="M69" s="127"/>
      <c r="N69" s="127"/>
      <c r="O69" s="127"/>
      <c r="P69" s="127"/>
    </row>
    <row r="70" spans="1:16">
      <c r="A70" s="127"/>
      <c r="B70" s="127"/>
      <c r="C70" s="127"/>
      <c r="D70" s="127"/>
      <c r="E70" s="127"/>
      <c r="F70" s="127"/>
      <c r="G70" s="127"/>
      <c r="H70" s="127"/>
      <c r="I70" s="127"/>
      <c r="J70" s="127"/>
      <c r="K70" s="127"/>
      <c r="L70" s="127"/>
      <c r="M70" s="127"/>
      <c r="N70" s="127"/>
      <c r="O70" s="127"/>
      <c r="P70" s="127"/>
    </row>
    <row r="71" spans="1:16">
      <c r="A71" s="127"/>
      <c r="B71" s="127"/>
      <c r="C71" s="127"/>
      <c r="D71" s="127"/>
      <c r="E71" s="127"/>
      <c r="F71" s="127"/>
      <c r="G71" s="127"/>
      <c r="H71" s="127"/>
      <c r="I71" s="127"/>
      <c r="J71" s="127"/>
      <c r="K71" s="127"/>
      <c r="L71" s="127"/>
      <c r="M71" s="127"/>
      <c r="N71" s="127"/>
      <c r="O71" s="127"/>
      <c r="P71" s="127"/>
    </row>
    <row r="72" spans="1:16">
      <c r="A72" s="127"/>
      <c r="B72" s="127"/>
      <c r="C72" s="127"/>
      <c r="D72" s="127"/>
      <c r="E72" s="127"/>
      <c r="F72" s="127"/>
      <c r="G72" s="127"/>
      <c r="H72" s="127"/>
      <c r="I72" s="127"/>
      <c r="J72" s="127"/>
      <c r="K72" s="127"/>
      <c r="L72" s="127"/>
      <c r="M72" s="127"/>
      <c r="N72" s="127"/>
      <c r="O72" s="127"/>
      <c r="P72" s="127"/>
    </row>
    <row r="73" spans="1:16">
      <c r="A73" s="127"/>
      <c r="B73" s="127"/>
      <c r="C73" s="127"/>
      <c r="D73" s="127"/>
      <c r="E73" s="127"/>
      <c r="F73" s="127"/>
      <c r="G73" s="127"/>
      <c r="H73" s="127"/>
      <c r="I73" s="127"/>
      <c r="J73" s="127"/>
      <c r="K73" s="127"/>
      <c r="L73" s="127"/>
      <c r="M73" s="127"/>
      <c r="N73" s="127"/>
      <c r="O73" s="127"/>
      <c r="P73" s="127"/>
    </row>
    <row r="74" spans="1:16">
      <c r="A74" s="127"/>
      <c r="B74" s="127"/>
      <c r="C74" s="127"/>
      <c r="D74" s="127"/>
      <c r="E74" s="127"/>
      <c r="F74" s="127"/>
      <c r="G74" s="127"/>
      <c r="H74" s="127"/>
      <c r="I74" s="127"/>
      <c r="J74" s="127"/>
      <c r="K74" s="127"/>
      <c r="L74" s="127"/>
      <c r="M74" s="127"/>
      <c r="N74" s="127"/>
      <c r="O74" s="127"/>
      <c r="P74" s="127"/>
    </row>
    <row r="75" spans="1:16">
      <c r="A75" s="127"/>
      <c r="B75" s="127"/>
      <c r="C75" s="127"/>
      <c r="D75" s="127"/>
      <c r="E75" s="127"/>
      <c r="F75" s="127"/>
      <c r="G75" s="127"/>
      <c r="H75" s="127"/>
      <c r="I75" s="127"/>
      <c r="J75" s="127"/>
      <c r="K75" s="127"/>
      <c r="L75" s="127"/>
      <c r="M75" s="127"/>
      <c r="N75" s="127"/>
      <c r="O75" s="127"/>
      <c r="P75" s="127"/>
    </row>
    <row r="76" spans="1:16">
      <c r="A76" s="127"/>
      <c r="B76" s="127"/>
      <c r="C76" s="127"/>
      <c r="D76" s="127"/>
      <c r="E76" s="127"/>
      <c r="F76" s="127"/>
      <c r="G76" s="127"/>
      <c r="H76" s="127"/>
      <c r="I76" s="127"/>
      <c r="J76" s="127"/>
      <c r="K76" s="127"/>
      <c r="L76" s="127"/>
      <c r="M76" s="127"/>
      <c r="N76" s="127"/>
      <c r="O76" s="127"/>
      <c r="P76" s="127"/>
    </row>
    <row r="77" spans="1:16">
      <c r="A77" s="127"/>
      <c r="B77" s="127"/>
      <c r="C77" s="127"/>
      <c r="D77" s="127"/>
      <c r="E77" s="127"/>
      <c r="F77" s="127"/>
      <c r="G77" s="127"/>
      <c r="H77" s="127"/>
      <c r="I77" s="127"/>
      <c r="J77" s="127"/>
      <c r="K77" s="127"/>
      <c r="L77" s="127"/>
      <c r="M77" s="127"/>
      <c r="N77" s="127"/>
      <c r="O77" s="127"/>
      <c r="P77" s="127"/>
    </row>
    <row r="78" spans="1:16">
      <c r="A78" s="127"/>
      <c r="B78" s="127"/>
      <c r="C78" s="127"/>
      <c r="D78" s="127"/>
      <c r="E78" s="127"/>
      <c r="F78" s="127"/>
      <c r="G78" s="127"/>
      <c r="H78" s="127"/>
      <c r="I78" s="127"/>
      <c r="J78" s="127"/>
      <c r="K78" s="127"/>
      <c r="L78" s="127"/>
      <c r="M78" s="127"/>
      <c r="N78" s="127"/>
      <c r="O78" s="127"/>
      <c r="P78" s="127"/>
    </row>
    <row r="79" spans="1:16">
      <c r="A79" s="127"/>
      <c r="B79" s="127"/>
      <c r="C79" s="127"/>
      <c r="D79" s="127"/>
      <c r="E79" s="127"/>
      <c r="F79" s="127"/>
      <c r="G79" s="127"/>
      <c r="H79" s="127"/>
      <c r="I79" s="127"/>
      <c r="J79" s="127"/>
      <c r="K79" s="127"/>
      <c r="L79" s="127"/>
      <c r="M79" s="127"/>
      <c r="N79" s="127"/>
      <c r="O79" s="127"/>
      <c r="P79" s="127"/>
    </row>
    <row r="80" spans="1:16">
      <c r="A80" s="127"/>
      <c r="B80" s="127"/>
      <c r="C80" s="127"/>
      <c r="D80" s="127"/>
      <c r="E80" s="127"/>
      <c r="F80" s="127"/>
      <c r="G80" s="127"/>
      <c r="H80" s="127"/>
      <c r="I80" s="127"/>
      <c r="J80" s="127"/>
      <c r="K80" s="127"/>
      <c r="L80" s="127"/>
      <c r="M80" s="127"/>
      <c r="N80" s="127"/>
      <c r="O80" s="127"/>
      <c r="P80" s="127"/>
    </row>
    <row r="81" spans="1:16">
      <c r="A81" s="127"/>
      <c r="B81" s="127"/>
      <c r="C81" s="127"/>
      <c r="D81" s="127"/>
      <c r="E81" s="127"/>
      <c r="F81" s="127"/>
      <c r="G81" s="127"/>
      <c r="H81" s="127"/>
      <c r="I81" s="127"/>
      <c r="J81" s="127"/>
      <c r="K81" s="127"/>
      <c r="L81" s="127"/>
      <c r="M81" s="127"/>
      <c r="N81" s="127"/>
      <c r="O81" s="127"/>
      <c r="P81" s="127"/>
    </row>
    <row r="82" spans="1:16">
      <c r="A82" s="127"/>
      <c r="B82" s="127"/>
      <c r="C82" s="127"/>
      <c r="D82" s="127"/>
      <c r="E82" s="127"/>
      <c r="F82" s="127"/>
      <c r="G82" s="127"/>
      <c r="H82" s="127"/>
      <c r="I82" s="127"/>
      <c r="J82" s="127"/>
      <c r="K82" s="127"/>
      <c r="L82" s="127"/>
      <c r="M82" s="127"/>
      <c r="N82" s="127"/>
      <c r="O82" s="127"/>
      <c r="P82" s="127"/>
    </row>
    <row r="83" spans="1:16">
      <c r="A83" s="127"/>
      <c r="B83" s="127"/>
      <c r="C83" s="127"/>
      <c r="D83" s="127"/>
      <c r="E83" s="127"/>
      <c r="F83" s="127"/>
      <c r="G83" s="127"/>
      <c r="H83" s="127"/>
      <c r="I83" s="127"/>
      <c r="J83" s="127"/>
      <c r="K83" s="127"/>
      <c r="L83" s="127"/>
      <c r="M83" s="127"/>
      <c r="N83" s="127"/>
      <c r="O83" s="127"/>
      <c r="P83" s="127"/>
    </row>
    <row r="84" spans="1:16">
      <c r="A84" s="127"/>
      <c r="B84" s="127"/>
      <c r="C84" s="127"/>
      <c r="D84" s="127"/>
      <c r="E84" s="127"/>
      <c r="F84" s="127"/>
      <c r="G84" s="127"/>
      <c r="H84" s="127"/>
      <c r="I84" s="127"/>
      <c r="J84" s="127"/>
      <c r="K84" s="127"/>
      <c r="L84" s="127"/>
      <c r="M84" s="127"/>
      <c r="N84" s="127"/>
      <c r="O84" s="127"/>
      <c r="P84" s="127"/>
    </row>
    <row r="85" spans="1:16">
      <c r="A85" s="127"/>
      <c r="B85" s="127"/>
      <c r="C85" s="127"/>
      <c r="D85" s="127"/>
      <c r="E85" s="127"/>
      <c r="F85" s="127"/>
      <c r="G85" s="127"/>
      <c r="H85" s="127"/>
      <c r="I85" s="127"/>
      <c r="J85" s="127"/>
      <c r="K85" s="127"/>
      <c r="L85" s="127"/>
      <c r="M85" s="127"/>
      <c r="N85" s="127"/>
      <c r="O85" s="127"/>
      <c r="P85" s="127"/>
    </row>
    <row r="86" spans="1:16">
      <c r="A86" s="127"/>
      <c r="B86" s="127"/>
      <c r="C86" s="127"/>
      <c r="D86" s="127"/>
      <c r="E86" s="127"/>
      <c r="F86" s="127"/>
      <c r="G86" s="127"/>
      <c r="H86" s="127"/>
      <c r="I86" s="127"/>
      <c r="J86" s="127"/>
      <c r="K86" s="127"/>
      <c r="L86" s="127"/>
      <c r="M86" s="127"/>
      <c r="N86" s="127"/>
      <c r="O86" s="127"/>
      <c r="P86" s="127"/>
    </row>
    <row r="87" spans="1:16">
      <c r="A87" s="127"/>
      <c r="B87" s="127"/>
      <c r="C87" s="127"/>
      <c r="D87" s="127"/>
      <c r="E87" s="127"/>
      <c r="F87" s="127"/>
      <c r="G87" s="127"/>
      <c r="H87" s="127"/>
      <c r="I87" s="127"/>
      <c r="J87" s="127"/>
      <c r="K87" s="127"/>
      <c r="L87" s="127"/>
      <c r="M87" s="127"/>
      <c r="N87" s="127"/>
      <c r="O87" s="127"/>
      <c r="P87" s="127"/>
    </row>
    <row r="88" spans="1:16">
      <c r="A88" s="127"/>
      <c r="B88" s="127"/>
      <c r="C88" s="127"/>
      <c r="D88" s="127"/>
      <c r="E88" s="127"/>
      <c r="F88" s="127"/>
      <c r="G88" s="127"/>
      <c r="H88" s="127"/>
      <c r="I88" s="127"/>
      <c r="J88" s="127"/>
      <c r="K88" s="127"/>
      <c r="L88" s="127"/>
      <c r="M88" s="127"/>
      <c r="N88" s="127"/>
      <c r="O88" s="127"/>
      <c r="P88" s="127"/>
    </row>
    <row r="89" spans="1:16">
      <c r="A89" s="127"/>
      <c r="B89" s="127"/>
      <c r="C89" s="127"/>
      <c r="D89" s="127"/>
      <c r="E89" s="127"/>
      <c r="F89" s="127"/>
      <c r="G89" s="127"/>
      <c r="H89" s="127"/>
      <c r="I89" s="127"/>
      <c r="J89" s="127"/>
      <c r="K89" s="127"/>
      <c r="L89" s="127"/>
      <c r="M89" s="127"/>
      <c r="N89" s="127"/>
      <c r="O89" s="127"/>
      <c r="P89" s="127"/>
    </row>
    <row r="90" spans="1:16">
      <c r="A90" s="127"/>
      <c r="B90" s="127"/>
      <c r="C90" s="127"/>
      <c r="D90" s="127"/>
      <c r="E90" s="127"/>
      <c r="F90" s="127"/>
      <c r="G90" s="127"/>
      <c r="H90" s="127"/>
      <c r="I90" s="127"/>
      <c r="J90" s="127"/>
      <c r="K90" s="127"/>
      <c r="L90" s="127"/>
      <c r="M90" s="127"/>
      <c r="N90" s="127"/>
      <c r="O90" s="127"/>
      <c r="P90" s="127"/>
    </row>
    <row r="91" spans="1:16">
      <c r="A91" s="127"/>
      <c r="B91" s="127"/>
      <c r="C91" s="127"/>
      <c r="D91" s="127"/>
      <c r="E91" s="127"/>
      <c r="F91" s="127"/>
      <c r="G91" s="127"/>
      <c r="H91" s="127"/>
      <c r="I91" s="127"/>
      <c r="J91" s="127"/>
      <c r="K91" s="127"/>
      <c r="L91" s="127"/>
      <c r="M91" s="127"/>
      <c r="N91" s="127"/>
      <c r="O91" s="127"/>
      <c r="P91" s="127"/>
    </row>
    <row r="92" spans="1:16">
      <c r="A92" s="127"/>
      <c r="B92" s="127"/>
      <c r="C92" s="127"/>
      <c r="D92" s="127"/>
      <c r="E92" s="127"/>
      <c r="F92" s="127"/>
      <c r="G92" s="127"/>
      <c r="H92" s="127"/>
      <c r="I92" s="127"/>
      <c r="J92" s="127"/>
      <c r="K92" s="127"/>
      <c r="L92" s="127"/>
      <c r="M92" s="127"/>
      <c r="N92" s="127"/>
      <c r="O92" s="127"/>
      <c r="P92" s="127"/>
    </row>
    <row r="93" spans="1:16">
      <c r="A93" s="127"/>
      <c r="B93" s="127"/>
      <c r="C93" s="127"/>
      <c r="D93" s="127"/>
      <c r="E93" s="127"/>
      <c r="F93" s="127"/>
      <c r="G93" s="127"/>
      <c r="H93" s="127"/>
      <c r="I93" s="127"/>
      <c r="J93" s="127"/>
      <c r="K93" s="127"/>
      <c r="L93" s="127"/>
      <c r="M93" s="127"/>
      <c r="N93" s="127"/>
      <c r="O93" s="127"/>
      <c r="P93" s="127"/>
    </row>
    <row r="94" spans="1:16">
      <c r="A94" s="127"/>
      <c r="B94" s="127"/>
      <c r="C94" s="127"/>
      <c r="D94" s="127"/>
      <c r="E94" s="127"/>
      <c r="F94" s="127"/>
      <c r="G94" s="127"/>
      <c r="H94" s="127"/>
      <c r="I94" s="127"/>
      <c r="J94" s="127"/>
      <c r="K94" s="127"/>
      <c r="L94" s="127"/>
      <c r="M94" s="127"/>
      <c r="N94" s="127"/>
      <c r="O94" s="127"/>
      <c r="P94" s="127"/>
    </row>
    <row r="95" spans="1:16">
      <c r="A95" s="127"/>
      <c r="B95" s="127"/>
      <c r="C95" s="127"/>
      <c r="D95" s="127"/>
      <c r="E95" s="127"/>
      <c r="F95" s="127"/>
      <c r="G95" s="127"/>
      <c r="H95" s="127"/>
      <c r="I95" s="127"/>
      <c r="J95" s="127"/>
      <c r="K95" s="127"/>
      <c r="L95" s="127"/>
      <c r="M95" s="127"/>
      <c r="N95" s="127"/>
      <c r="O95" s="127"/>
      <c r="P95" s="127"/>
    </row>
    <row r="96" spans="1:16">
      <c r="A96" s="127"/>
      <c r="B96" s="127"/>
      <c r="C96" s="127"/>
      <c r="D96" s="127"/>
      <c r="E96" s="127"/>
      <c r="F96" s="127"/>
      <c r="G96" s="127"/>
      <c r="H96" s="127"/>
      <c r="I96" s="127"/>
      <c r="J96" s="127"/>
      <c r="K96" s="127"/>
      <c r="L96" s="127"/>
      <c r="M96" s="127"/>
      <c r="N96" s="127"/>
      <c r="O96" s="127"/>
      <c r="P96" s="127"/>
    </row>
    <row r="97" spans="1:16">
      <c r="A97" s="127"/>
      <c r="B97" s="127"/>
      <c r="C97" s="127"/>
      <c r="D97" s="127"/>
      <c r="E97" s="127"/>
      <c r="F97" s="127"/>
      <c r="G97" s="127"/>
      <c r="H97" s="127"/>
      <c r="I97" s="127"/>
      <c r="J97" s="127"/>
      <c r="K97" s="127"/>
      <c r="L97" s="127"/>
      <c r="M97" s="127"/>
      <c r="N97" s="127"/>
      <c r="O97" s="127"/>
      <c r="P97" s="127"/>
    </row>
    <row r="98" spans="1:16">
      <c r="A98" s="127"/>
      <c r="B98" s="127"/>
      <c r="C98" s="127"/>
      <c r="D98" s="127"/>
      <c r="E98" s="127"/>
      <c r="F98" s="127"/>
      <c r="G98" s="127"/>
      <c r="H98" s="127"/>
      <c r="I98" s="127"/>
      <c r="J98" s="127"/>
      <c r="K98" s="127"/>
      <c r="L98" s="127"/>
      <c r="M98" s="127"/>
      <c r="N98" s="127"/>
      <c r="O98" s="127"/>
      <c r="P98" s="127"/>
    </row>
    <row r="99" spans="1:16">
      <c r="A99" s="127"/>
      <c r="B99" s="127"/>
      <c r="C99" s="127"/>
      <c r="D99" s="127"/>
      <c r="E99" s="127"/>
      <c r="F99" s="127"/>
      <c r="G99" s="127"/>
      <c r="H99" s="127"/>
      <c r="I99" s="127"/>
      <c r="J99" s="127"/>
      <c r="K99" s="127"/>
      <c r="L99" s="127"/>
      <c r="M99" s="127"/>
      <c r="N99" s="127"/>
      <c r="O99" s="127"/>
      <c r="P99" s="127"/>
    </row>
    <row r="100" spans="1:16">
      <c r="A100" s="127"/>
      <c r="B100" s="127"/>
      <c r="C100" s="127"/>
      <c r="D100" s="127"/>
      <c r="E100" s="127"/>
      <c r="F100" s="127"/>
      <c r="G100" s="127"/>
      <c r="H100" s="127"/>
      <c r="I100" s="127"/>
      <c r="J100" s="127"/>
      <c r="K100" s="127"/>
      <c r="L100" s="127"/>
      <c r="M100" s="127"/>
      <c r="N100" s="127"/>
      <c r="O100" s="127"/>
      <c r="P100" s="127"/>
    </row>
    <row r="101" spans="1:16">
      <c r="A101" s="127"/>
      <c r="B101" s="127"/>
      <c r="C101" s="127"/>
      <c r="D101" s="127"/>
      <c r="E101" s="127"/>
      <c r="F101" s="127"/>
      <c r="G101" s="127"/>
      <c r="H101" s="127"/>
      <c r="I101" s="127"/>
      <c r="J101" s="127"/>
      <c r="K101" s="127"/>
      <c r="L101" s="127"/>
      <c r="M101" s="127"/>
      <c r="N101" s="127"/>
      <c r="O101" s="127"/>
      <c r="P101" s="127"/>
    </row>
    <row r="102" spans="1:16">
      <c r="A102" s="127"/>
      <c r="B102" s="127"/>
      <c r="C102" s="127"/>
      <c r="D102" s="127"/>
      <c r="E102" s="127"/>
      <c r="F102" s="127"/>
      <c r="G102" s="127"/>
      <c r="H102" s="127"/>
      <c r="I102" s="127"/>
      <c r="J102" s="127"/>
      <c r="K102" s="127"/>
      <c r="L102" s="127"/>
      <c r="M102" s="127"/>
      <c r="N102" s="127"/>
      <c r="O102" s="127"/>
      <c r="P102" s="127"/>
    </row>
    <row r="103" spans="1:16">
      <c r="A103" s="127"/>
      <c r="B103" s="127"/>
      <c r="C103" s="127"/>
      <c r="D103" s="127"/>
      <c r="E103" s="127"/>
      <c r="F103" s="127"/>
      <c r="G103" s="127"/>
      <c r="H103" s="127"/>
      <c r="I103" s="127"/>
      <c r="J103" s="127"/>
      <c r="K103" s="127"/>
      <c r="L103" s="127"/>
      <c r="M103" s="127"/>
      <c r="N103" s="127"/>
      <c r="O103" s="127"/>
      <c r="P103" s="127"/>
    </row>
    <row r="104" spans="1:16">
      <c r="A104" s="127"/>
      <c r="B104" s="127"/>
      <c r="C104" s="127"/>
      <c r="D104" s="127"/>
      <c r="E104" s="127"/>
      <c r="F104" s="127"/>
      <c r="G104" s="127"/>
      <c r="H104" s="127"/>
      <c r="I104" s="127"/>
      <c r="J104" s="127"/>
      <c r="K104" s="127"/>
      <c r="L104" s="127"/>
      <c r="M104" s="127"/>
      <c r="N104" s="127"/>
      <c r="O104" s="127"/>
      <c r="P104" s="127"/>
    </row>
    <row r="105" spans="1:16">
      <c r="A105" s="127"/>
      <c r="B105" s="127"/>
      <c r="C105" s="127"/>
      <c r="D105" s="127"/>
      <c r="E105" s="127"/>
      <c r="F105" s="127"/>
      <c r="G105" s="127"/>
      <c r="H105" s="127"/>
      <c r="I105" s="127"/>
      <c r="J105" s="127"/>
      <c r="K105" s="127"/>
      <c r="L105" s="127"/>
      <c r="M105" s="127"/>
      <c r="N105" s="127"/>
      <c r="O105" s="127"/>
      <c r="P105" s="127"/>
    </row>
    <row r="106" spans="1:16">
      <c r="A106" s="127"/>
      <c r="B106" s="127"/>
      <c r="C106" s="127"/>
      <c r="D106" s="127"/>
      <c r="E106" s="127"/>
      <c r="F106" s="127"/>
      <c r="G106" s="127"/>
      <c r="H106" s="127"/>
      <c r="I106" s="127"/>
      <c r="J106" s="127"/>
      <c r="K106" s="127"/>
      <c r="L106" s="127"/>
      <c r="M106" s="127"/>
      <c r="N106" s="127"/>
      <c r="O106" s="127"/>
      <c r="P106" s="127"/>
    </row>
    <row r="107" spans="1:16">
      <c r="A107" s="127"/>
      <c r="B107" s="127"/>
      <c r="C107" s="127"/>
      <c r="D107" s="127"/>
      <c r="E107" s="127"/>
      <c r="F107" s="127"/>
      <c r="G107" s="127"/>
      <c r="H107" s="127"/>
      <c r="I107" s="127"/>
      <c r="J107" s="127"/>
      <c r="K107" s="127"/>
      <c r="L107" s="127"/>
      <c r="M107" s="127"/>
      <c r="N107" s="127"/>
      <c r="O107" s="127"/>
      <c r="P107" s="127"/>
    </row>
    <row r="108" spans="1:16">
      <c r="A108" s="127"/>
      <c r="B108" s="127"/>
      <c r="C108" s="127"/>
      <c r="D108" s="127"/>
      <c r="E108" s="127"/>
      <c r="F108" s="127"/>
      <c r="G108" s="127"/>
      <c r="H108" s="127"/>
      <c r="I108" s="127"/>
      <c r="J108" s="127"/>
      <c r="K108" s="127"/>
      <c r="L108" s="127"/>
      <c r="M108" s="127"/>
      <c r="N108" s="127"/>
      <c r="O108" s="127"/>
      <c r="P108" s="127"/>
    </row>
    <row r="109" spans="1:16">
      <c r="A109" s="127"/>
      <c r="B109" s="127"/>
      <c r="C109" s="127"/>
      <c r="D109" s="127"/>
      <c r="E109" s="127"/>
      <c r="F109" s="127"/>
      <c r="G109" s="127"/>
      <c r="H109" s="127"/>
      <c r="I109" s="127"/>
      <c r="J109" s="127"/>
      <c r="K109" s="127"/>
      <c r="L109" s="127"/>
      <c r="M109" s="127"/>
      <c r="N109" s="127"/>
      <c r="O109" s="127"/>
      <c r="P109" s="127"/>
    </row>
    <row r="110" spans="1:16">
      <c r="A110" s="127"/>
      <c r="B110" s="127"/>
      <c r="C110" s="127"/>
      <c r="D110" s="127"/>
      <c r="E110" s="127"/>
      <c r="F110" s="127"/>
      <c r="G110" s="127"/>
      <c r="H110" s="127"/>
      <c r="I110" s="127"/>
      <c r="J110" s="127"/>
      <c r="K110" s="127"/>
      <c r="L110" s="127"/>
      <c r="M110" s="127"/>
      <c r="N110" s="127"/>
      <c r="O110" s="127"/>
      <c r="P110" s="127"/>
    </row>
    <row r="111" spans="1:16">
      <c r="A111" s="127"/>
      <c r="B111" s="127"/>
      <c r="C111" s="127"/>
      <c r="D111" s="127"/>
      <c r="E111" s="127"/>
      <c r="F111" s="127"/>
      <c r="G111" s="127"/>
      <c r="H111" s="127"/>
      <c r="I111" s="127"/>
      <c r="J111" s="127"/>
      <c r="K111" s="127"/>
      <c r="L111" s="127"/>
      <c r="M111" s="127"/>
      <c r="N111" s="127"/>
      <c r="O111" s="127"/>
      <c r="P111" s="127"/>
    </row>
    <row r="112" spans="1:16">
      <c r="A112" s="127"/>
      <c r="B112" s="127"/>
      <c r="C112" s="127"/>
      <c r="D112" s="127"/>
      <c r="E112" s="127"/>
      <c r="F112" s="127"/>
      <c r="G112" s="127"/>
      <c r="H112" s="127"/>
      <c r="I112" s="127"/>
      <c r="J112" s="127"/>
      <c r="K112" s="127"/>
      <c r="L112" s="127"/>
      <c r="M112" s="127"/>
      <c r="N112" s="127"/>
      <c r="O112" s="127"/>
      <c r="P112" s="127"/>
    </row>
    <row r="113" spans="1:16">
      <c r="A113" s="127"/>
      <c r="B113" s="127"/>
      <c r="C113" s="127"/>
      <c r="D113" s="127"/>
      <c r="E113" s="127"/>
      <c r="F113" s="127"/>
      <c r="G113" s="127"/>
      <c r="H113" s="127"/>
      <c r="I113" s="127"/>
      <c r="J113" s="127"/>
      <c r="K113" s="127"/>
      <c r="L113" s="127"/>
      <c r="M113" s="127"/>
      <c r="N113" s="127"/>
      <c r="O113" s="127"/>
      <c r="P113" s="127"/>
    </row>
    <row r="114" spans="1:16">
      <c r="A114" s="127"/>
      <c r="B114" s="127"/>
      <c r="C114" s="127"/>
      <c r="D114" s="127"/>
      <c r="E114" s="127"/>
      <c r="F114" s="127"/>
      <c r="G114" s="127"/>
      <c r="H114" s="127"/>
      <c r="I114" s="127"/>
      <c r="J114" s="127"/>
      <c r="K114" s="127"/>
      <c r="L114" s="127"/>
      <c r="M114" s="127"/>
      <c r="N114" s="127"/>
      <c r="O114" s="127"/>
      <c r="P114" s="127"/>
    </row>
    <row r="115" spans="1:16">
      <c r="A115" s="127"/>
      <c r="B115" s="127"/>
      <c r="C115" s="127"/>
      <c r="D115" s="127"/>
      <c r="E115" s="127"/>
      <c r="F115" s="127"/>
      <c r="G115" s="127"/>
      <c r="H115" s="127"/>
      <c r="I115" s="127"/>
      <c r="J115" s="127"/>
      <c r="K115" s="127"/>
      <c r="L115" s="127"/>
      <c r="M115" s="127"/>
      <c r="N115" s="127"/>
      <c r="O115" s="127"/>
      <c r="P115" s="127"/>
    </row>
    <row r="116" spans="1:16">
      <c r="A116" s="127"/>
      <c r="B116" s="127"/>
      <c r="C116" s="127"/>
      <c r="D116" s="127"/>
      <c r="E116" s="127"/>
      <c r="F116" s="127"/>
      <c r="G116" s="127"/>
      <c r="H116" s="127"/>
      <c r="I116" s="127"/>
      <c r="J116" s="127"/>
      <c r="K116" s="127"/>
      <c r="L116" s="127"/>
      <c r="M116" s="127"/>
      <c r="N116" s="127"/>
      <c r="O116" s="127"/>
      <c r="P116" s="127"/>
    </row>
    <row r="117" spans="1:16">
      <c r="A117" s="127"/>
      <c r="B117" s="127"/>
      <c r="C117" s="127"/>
      <c r="D117" s="127"/>
      <c r="E117" s="127"/>
      <c r="F117" s="127"/>
      <c r="G117" s="127"/>
      <c r="H117" s="127"/>
      <c r="I117" s="127"/>
      <c r="J117" s="127"/>
      <c r="K117" s="127"/>
      <c r="L117" s="127"/>
      <c r="M117" s="127"/>
      <c r="N117" s="127"/>
      <c r="O117" s="127"/>
      <c r="P117" s="127"/>
    </row>
    <row r="118" spans="1:16">
      <c r="A118" s="127"/>
      <c r="B118" s="127"/>
      <c r="C118" s="127"/>
      <c r="D118" s="127"/>
      <c r="E118" s="127"/>
      <c r="F118" s="127"/>
      <c r="G118" s="127"/>
      <c r="H118" s="127"/>
      <c r="I118" s="127"/>
      <c r="J118" s="127"/>
      <c r="K118" s="127"/>
      <c r="L118" s="127"/>
      <c r="M118" s="127"/>
      <c r="N118" s="127"/>
      <c r="O118" s="127"/>
      <c r="P118" s="127"/>
    </row>
    <row r="119" spans="1:16">
      <c r="A119" s="127"/>
      <c r="B119" s="127"/>
      <c r="C119" s="127"/>
      <c r="D119" s="127"/>
      <c r="E119" s="127"/>
      <c r="F119" s="127"/>
      <c r="G119" s="127"/>
      <c r="H119" s="127"/>
      <c r="I119" s="127"/>
      <c r="J119" s="127"/>
      <c r="K119" s="127"/>
      <c r="L119" s="127"/>
      <c r="M119" s="127"/>
      <c r="N119" s="127"/>
      <c r="O119" s="127"/>
      <c r="P119" s="127"/>
    </row>
    <row r="120" spans="1:16">
      <c r="A120" s="127"/>
      <c r="B120" s="127"/>
      <c r="C120" s="127"/>
      <c r="D120" s="127"/>
      <c r="E120" s="127"/>
      <c r="F120" s="127"/>
      <c r="G120" s="127"/>
      <c r="H120" s="127"/>
      <c r="I120" s="127"/>
      <c r="J120" s="127"/>
      <c r="K120" s="127"/>
      <c r="L120" s="127"/>
      <c r="M120" s="127"/>
      <c r="N120" s="127"/>
      <c r="O120" s="127"/>
      <c r="P120" s="127"/>
    </row>
    <row r="121" spans="1:16">
      <c r="A121" s="127"/>
      <c r="B121" s="127"/>
      <c r="C121" s="127"/>
      <c r="D121" s="127"/>
      <c r="E121" s="127"/>
      <c r="F121" s="127"/>
      <c r="G121" s="127"/>
      <c r="H121" s="127"/>
      <c r="I121" s="127"/>
      <c r="J121" s="127"/>
      <c r="K121" s="127"/>
      <c r="L121" s="127"/>
      <c r="M121" s="127"/>
      <c r="N121" s="127"/>
      <c r="O121" s="127"/>
      <c r="P121" s="127"/>
    </row>
    <row r="122" spans="1:16">
      <c r="A122" s="127"/>
      <c r="B122" s="127"/>
      <c r="C122" s="127"/>
      <c r="D122" s="127"/>
      <c r="E122" s="127"/>
      <c r="F122" s="127"/>
      <c r="G122" s="127"/>
      <c r="H122" s="127"/>
      <c r="I122" s="127"/>
      <c r="J122" s="127"/>
      <c r="K122" s="127"/>
      <c r="L122" s="127"/>
      <c r="M122" s="127"/>
      <c r="N122" s="127"/>
      <c r="O122" s="127"/>
      <c r="P122" s="127"/>
    </row>
    <row r="123" spans="1:16">
      <c r="A123" s="127"/>
      <c r="B123" s="127"/>
      <c r="C123" s="127"/>
      <c r="D123" s="127"/>
      <c r="E123" s="127"/>
      <c r="F123" s="127"/>
      <c r="G123" s="127"/>
      <c r="H123" s="127"/>
      <c r="I123" s="127"/>
      <c r="J123" s="127"/>
      <c r="K123" s="127"/>
      <c r="L123" s="127"/>
      <c r="M123" s="127"/>
      <c r="N123" s="127"/>
      <c r="O123" s="127"/>
      <c r="P123" s="127"/>
    </row>
    <row r="124" spans="1:16">
      <c r="A124" s="127"/>
      <c r="B124" s="127"/>
      <c r="C124" s="127"/>
      <c r="D124" s="127"/>
      <c r="E124" s="127"/>
      <c r="F124" s="127"/>
      <c r="G124" s="127"/>
      <c r="H124" s="127"/>
      <c r="I124" s="127"/>
      <c r="J124" s="127"/>
      <c r="K124" s="127"/>
      <c r="L124" s="127"/>
      <c r="M124" s="127"/>
      <c r="N124" s="127"/>
      <c r="O124" s="127"/>
      <c r="P124" s="127"/>
    </row>
    <row r="125" spans="1:16">
      <c r="A125" s="127"/>
      <c r="B125" s="127"/>
      <c r="C125" s="127"/>
      <c r="D125" s="127"/>
      <c r="E125" s="127"/>
      <c r="F125" s="127"/>
      <c r="G125" s="127"/>
      <c r="H125" s="127"/>
      <c r="I125" s="127"/>
      <c r="J125" s="127"/>
      <c r="K125" s="127"/>
      <c r="L125" s="127"/>
      <c r="M125" s="127"/>
      <c r="N125" s="127"/>
      <c r="O125" s="127"/>
      <c r="P125" s="127"/>
    </row>
    <row r="126" spans="1:16">
      <c r="A126" s="127"/>
      <c r="B126" s="127"/>
      <c r="C126" s="127"/>
      <c r="D126" s="127"/>
      <c r="E126" s="127"/>
      <c r="F126" s="127"/>
      <c r="G126" s="127"/>
      <c r="H126" s="127"/>
      <c r="I126" s="127"/>
      <c r="J126" s="127"/>
      <c r="K126" s="127"/>
      <c r="L126" s="127"/>
      <c r="M126" s="127"/>
      <c r="N126" s="127"/>
      <c r="O126" s="127"/>
      <c r="P126" s="127"/>
    </row>
    <row r="127" spans="1:16">
      <c r="A127" s="127"/>
      <c r="B127" s="127"/>
      <c r="C127" s="127"/>
      <c r="D127" s="127"/>
      <c r="E127" s="127"/>
      <c r="F127" s="127"/>
      <c r="G127" s="127"/>
      <c r="H127" s="127"/>
      <c r="I127" s="127"/>
      <c r="J127" s="127"/>
      <c r="K127" s="127"/>
      <c r="L127" s="127"/>
      <c r="M127" s="127"/>
      <c r="N127" s="127"/>
      <c r="O127" s="127"/>
      <c r="P127" s="127"/>
    </row>
    <row r="128" spans="1:16">
      <c r="A128" s="127"/>
      <c r="B128" s="127"/>
      <c r="C128" s="127"/>
      <c r="D128" s="127"/>
      <c r="E128" s="127"/>
      <c r="F128" s="127"/>
      <c r="G128" s="127"/>
      <c r="H128" s="127"/>
      <c r="I128" s="127"/>
      <c r="J128" s="127"/>
      <c r="K128" s="127"/>
      <c r="L128" s="127"/>
      <c r="M128" s="127"/>
      <c r="N128" s="127"/>
      <c r="O128" s="127"/>
      <c r="P128" s="127"/>
    </row>
    <row r="129" spans="1:16">
      <c r="A129" s="127"/>
      <c r="B129" s="127"/>
      <c r="C129" s="127"/>
      <c r="D129" s="127"/>
      <c r="E129" s="127"/>
      <c r="F129" s="127"/>
      <c r="G129" s="127"/>
      <c r="H129" s="127"/>
      <c r="I129" s="127"/>
      <c r="J129" s="127"/>
      <c r="K129" s="127"/>
      <c r="L129" s="127"/>
      <c r="M129" s="127"/>
      <c r="N129" s="127"/>
      <c r="O129" s="127"/>
      <c r="P129" s="127"/>
    </row>
    <row r="130" spans="1:16">
      <c r="A130" s="127"/>
      <c r="B130" s="127"/>
      <c r="C130" s="127"/>
      <c r="D130" s="127"/>
      <c r="E130" s="127"/>
      <c r="F130" s="127"/>
      <c r="G130" s="127"/>
      <c r="H130" s="127"/>
      <c r="I130" s="127"/>
      <c r="J130" s="127"/>
      <c r="K130" s="127"/>
      <c r="L130" s="127"/>
      <c r="M130" s="127"/>
      <c r="N130" s="127"/>
      <c r="O130" s="127"/>
      <c r="P130" s="127"/>
    </row>
    <row r="131" spans="1:16">
      <c r="A131" s="127"/>
      <c r="B131" s="127"/>
      <c r="C131" s="127"/>
      <c r="D131" s="127"/>
      <c r="E131" s="127"/>
      <c r="F131" s="127"/>
      <c r="G131" s="127"/>
      <c r="H131" s="127"/>
      <c r="I131" s="127"/>
      <c r="J131" s="127"/>
      <c r="K131" s="127"/>
      <c r="L131" s="127"/>
      <c r="M131" s="127"/>
      <c r="N131" s="127"/>
      <c r="O131" s="127"/>
      <c r="P131" s="127"/>
    </row>
    <row r="132" spans="1:16">
      <c r="A132" s="127"/>
      <c r="B132" s="127"/>
      <c r="C132" s="127"/>
      <c r="D132" s="127"/>
      <c r="E132" s="127"/>
      <c r="F132" s="127"/>
      <c r="G132" s="127"/>
      <c r="H132" s="127"/>
      <c r="I132" s="127"/>
      <c r="J132" s="127"/>
      <c r="K132" s="127"/>
      <c r="L132" s="127"/>
      <c r="M132" s="127"/>
      <c r="N132" s="127"/>
      <c r="O132" s="127"/>
      <c r="P132" s="127"/>
    </row>
    <row r="133" spans="1:16">
      <c r="A133" s="127"/>
      <c r="B133" s="127"/>
      <c r="C133" s="127"/>
      <c r="D133" s="127"/>
      <c r="E133" s="127"/>
      <c r="F133" s="127"/>
      <c r="G133" s="127"/>
      <c r="H133" s="127"/>
      <c r="I133" s="127"/>
      <c r="J133" s="127"/>
      <c r="K133" s="127"/>
      <c r="L133" s="127"/>
      <c r="M133" s="127"/>
      <c r="N133" s="127"/>
      <c r="O133" s="127"/>
      <c r="P133" s="127"/>
    </row>
    <row r="134" spans="1:16">
      <c r="A134" s="127"/>
      <c r="B134" s="127"/>
      <c r="C134" s="127"/>
      <c r="D134" s="127"/>
      <c r="E134" s="127"/>
      <c r="F134" s="127"/>
      <c r="G134" s="127"/>
      <c r="H134" s="127"/>
      <c r="I134" s="127"/>
      <c r="J134" s="127"/>
      <c r="K134" s="127"/>
      <c r="L134" s="127"/>
      <c r="M134" s="127"/>
      <c r="N134" s="127"/>
      <c r="O134" s="127"/>
      <c r="P134" s="127"/>
    </row>
    <row r="135" spans="1:16">
      <c r="A135" s="127"/>
      <c r="B135" s="127"/>
      <c r="C135" s="127"/>
      <c r="D135" s="127"/>
      <c r="E135" s="127"/>
      <c r="F135" s="127"/>
      <c r="G135" s="127"/>
      <c r="H135" s="127"/>
      <c r="I135" s="127"/>
      <c r="J135" s="127"/>
      <c r="K135" s="127"/>
      <c r="L135" s="127"/>
      <c r="M135" s="127"/>
      <c r="N135" s="127"/>
      <c r="O135" s="127"/>
      <c r="P135" s="127"/>
    </row>
    <row r="136" spans="1:16">
      <c r="A136" s="127"/>
      <c r="B136" s="127"/>
      <c r="C136" s="127"/>
      <c r="D136" s="127"/>
      <c r="E136" s="127"/>
      <c r="F136" s="127"/>
      <c r="G136" s="127"/>
      <c r="H136" s="127"/>
      <c r="I136" s="127"/>
      <c r="J136" s="127"/>
      <c r="K136" s="127"/>
      <c r="L136" s="127"/>
      <c r="M136" s="127"/>
      <c r="N136" s="127"/>
      <c r="O136" s="127"/>
      <c r="P136" s="127"/>
    </row>
    <row r="137" spans="1:16">
      <c r="A137" s="127"/>
      <c r="B137" s="127"/>
      <c r="C137" s="127"/>
      <c r="D137" s="127"/>
      <c r="E137" s="127"/>
      <c r="F137" s="127"/>
      <c r="G137" s="127"/>
      <c r="H137" s="127"/>
      <c r="I137" s="127"/>
      <c r="J137" s="127"/>
      <c r="K137" s="127"/>
      <c r="L137" s="127"/>
      <c r="M137" s="127"/>
      <c r="N137" s="127"/>
      <c r="O137" s="127"/>
      <c r="P137" s="127"/>
    </row>
    <row r="138" spans="1:16">
      <c r="A138" s="127"/>
      <c r="B138" s="127"/>
      <c r="C138" s="127"/>
      <c r="D138" s="127"/>
      <c r="E138" s="127"/>
      <c r="F138" s="127"/>
      <c r="G138" s="127"/>
      <c r="H138" s="127"/>
      <c r="I138" s="127"/>
      <c r="J138" s="127"/>
      <c r="K138" s="127"/>
      <c r="L138" s="127"/>
      <c r="M138" s="127"/>
      <c r="N138" s="127"/>
      <c r="O138" s="127"/>
      <c r="P138" s="127"/>
    </row>
    <row r="139" spans="1:16">
      <c r="A139" s="127"/>
      <c r="B139" s="127"/>
      <c r="C139" s="127"/>
      <c r="D139" s="127"/>
      <c r="E139" s="127"/>
      <c r="F139" s="127"/>
      <c r="G139" s="127"/>
      <c r="H139" s="127"/>
      <c r="I139" s="127"/>
      <c r="J139" s="127"/>
      <c r="K139" s="127"/>
      <c r="L139" s="127"/>
      <c r="M139" s="127"/>
      <c r="N139" s="127"/>
      <c r="O139" s="127"/>
      <c r="P139" s="127"/>
    </row>
    <row r="140" spans="1:16">
      <c r="A140" s="127"/>
      <c r="B140" s="127"/>
      <c r="C140" s="127"/>
      <c r="D140" s="127"/>
      <c r="E140" s="127"/>
      <c r="F140" s="127"/>
      <c r="G140" s="127"/>
      <c r="H140" s="127"/>
      <c r="I140" s="127"/>
      <c r="J140" s="127"/>
      <c r="K140" s="127"/>
      <c r="L140" s="127"/>
      <c r="M140" s="127"/>
      <c r="N140" s="127"/>
      <c r="O140" s="127"/>
      <c r="P140" s="127"/>
    </row>
    <row r="141" spans="1:16">
      <c r="A141" s="127"/>
      <c r="B141" s="127"/>
      <c r="C141" s="127"/>
      <c r="D141" s="127"/>
      <c r="E141" s="127"/>
      <c r="F141" s="127"/>
      <c r="G141" s="127"/>
      <c r="H141" s="127"/>
      <c r="I141" s="127"/>
      <c r="J141" s="127"/>
      <c r="K141" s="127"/>
      <c r="L141" s="127"/>
      <c r="M141" s="127"/>
      <c r="N141" s="127"/>
      <c r="O141" s="127"/>
      <c r="P141" s="127"/>
    </row>
    <row r="142" spans="1:16">
      <c r="A142" s="127"/>
      <c r="B142" s="127"/>
      <c r="C142" s="127"/>
      <c r="D142" s="127"/>
      <c r="E142" s="127"/>
      <c r="F142" s="127"/>
      <c r="G142" s="127"/>
      <c r="H142" s="127"/>
      <c r="I142" s="127"/>
      <c r="J142" s="127"/>
      <c r="K142" s="127"/>
      <c r="L142" s="127"/>
      <c r="M142" s="127"/>
      <c r="N142" s="127"/>
      <c r="O142" s="127"/>
      <c r="P142" s="127"/>
    </row>
    <row r="143" spans="1:16">
      <c r="A143" s="127"/>
      <c r="B143" s="127"/>
      <c r="C143" s="127"/>
      <c r="D143" s="127"/>
      <c r="E143" s="127"/>
      <c r="F143" s="127"/>
      <c r="G143" s="127"/>
      <c r="H143" s="127"/>
      <c r="I143" s="127"/>
      <c r="J143" s="127"/>
      <c r="K143" s="127"/>
      <c r="L143" s="127"/>
      <c r="M143" s="127"/>
      <c r="N143" s="127"/>
      <c r="O143" s="127"/>
      <c r="P143" s="127"/>
    </row>
    <row r="144" spans="1:16">
      <c r="A144" s="127"/>
      <c r="B144" s="127"/>
      <c r="C144" s="127"/>
      <c r="D144" s="127"/>
      <c r="E144" s="127"/>
      <c r="F144" s="127"/>
      <c r="G144" s="127"/>
      <c r="H144" s="127"/>
      <c r="I144" s="127"/>
      <c r="J144" s="127"/>
      <c r="K144" s="127"/>
      <c r="L144" s="127"/>
      <c r="M144" s="127"/>
      <c r="N144" s="127"/>
      <c r="O144" s="127"/>
      <c r="P144" s="127"/>
    </row>
    <row r="145" spans="1:16">
      <c r="A145" s="127"/>
      <c r="B145" s="127"/>
      <c r="C145" s="127"/>
      <c r="D145" s="127"/>
      <c r="E145" s="127"/>
      <c r="F145" s="127"/>
      <c r="G145" s="127"/>
      <c r="H145" s="127"/>
      <c r="I145" s="127"/>
      <c r="J145" s="127"/>
      <c r="K145" s="127"/>
      <c r="L145" s="127"/>
      <c r="M145" s="127"/>
      <c r="N145" s="127"/>
      <c r="O145" s="127"/>
      <c r="P145" s="127"/>
    </row>
    <row r="146" spans="1:16">
      <c r="A146" s="127"/>
      <c r="B146" s="127"/>
      <c r="C146" s="127"/>
      <c r="D146" s="127"/>
      <c r="E146" s="127"/>
      <c r="F146" s="127"/>
      <c r="G146" s="127"/>
      <c r="H146" s="127"/>
      <c r="I146" s="127"/>
      <c r="J146" s="127"/>
      <c r="K146" s="127"/>
      <c r="L146" s="127"/>
      <c r="M146" s="127"/>
      <c r="N146" s="127"/>
      <c r="O146" s="127"/>
      <c r="P146" s="127"/>
    </row>
    <row r="147" spans="1:16">
      <c r="A147" s="127"/>
      <c r="B147" s="127"/>
      <c r="C147" s="127"/>
      <c r="D147" s="127"/>
      <c r="E147" s="127"/>
      <c r="F147" s="127"/>
      <c r="G147" s="127"/>
      <c r="H147" s="127"/>
      <c r="I147" s="127"/>
      <c r="J147" s="127"/>
      <c r="K147" s="127"/>
      <c r="L147" s="127"/>
      <c r="M147" s="127"/>
      <c r="N147" s="127"/>
      <c r="O147" s="127"/>
      <c r="P147" s="127"/>
    </row>
    <row r="148" spans="1:16">
      <c r="A148" s="127"/>
      <c r="B148" s="127"/>
      <c r="C148" s="127"/>
      <c r="D148" s="127"/>
      <c r="E148" s="127"/>
      <c r="F148" s="127"/>
      <c r="G148" s="127"/>
      <c r="H148" s="127"/>
      <c r="I148" s="127"/>
      <c r="J148" s="127"/>
      <c r="K148" s="127"/>
      <c r="L148" s="127"/>
      <c r="M148" s="127"/>
      <c r="N148" s="127"/>
      <c r="O148" s="127"/>
      <c r="P148" s="127"/>
    </row>
    <row r="149" spans="1:16">
      <c r="A149" s="127"/>
      <c r="B149" s="127"/>
      <c r="C149" s="127"/>
      <c r="D149" s="127"/>
      <c r="E149" s="127"/>
      <c r="F149" s="127"/>
      <c r="G149" s="127"/>
      <c r="H149" s="127"/>
      <c r="I149" s="127"/>
      <c r="J149" s="127"/>
      <c r="K149" s="127"/>
      <c r="L149" s="127"/>
      <c r="M149" s="127"/>
      <c r="N149" s="127"/>
      <c r="O149" s="127"/>
      <c r="P149" s="127"/>
    </row>
    <row r="150" spans="1:16">
      <c r="A150" s="127"/>
      <c r="B150" s="127"/>
      <c r="C150" s="127"/>
      <c r="D150" s="127"/>
      <c r="E150" s="127"/>
      <c r="F150" s="127"/>
      <c r="G150" s="127"/>
      <c r="H150" s="127"/>
      <c r="I150" s="127"/>
      <c r="J150" s="127"/>
      <c r="K150" s="127"/>
      <c r="L150" s="127"/>
      <c r="M150" s="127"/>
      <c r="N150" s="127"/>
      <c r="O150" s="127"/>
      <c r="P150" s="127"/>
    </row>
    <row r="151" spans="1:16">
      <c r="A151" s="127"/>
      <c r="B151" s="127"/>
      <c r="C151" s="127"/>
      <c r="D151" s="127"/>
      <c r="E151" s="127"/>
      <c r="F151" s="127"/>
      <c r="G151" s="127"/>
      <c r="H151" s="127"/>
      <c r="I151" s="127"/>
      <c r="J151" s="127"/>
      <c r="K151" s="127"/>
      <c r="L151" s="127"/>
      <c r="M151" s="127"/>
      <c r="N151" s="127"/>
      <c r="O151" s="127"/>
      <c r="P151" s="127"/>
    </row>
    <row r="152" spans="1:16">
      <c r="A152" s="127"/>
      <c r="B152" s="127"/>
      <c r="C152" s="127"/>
      <c r="D152" s="127"/>
      <c r="E152" s="127"/>
      <c r="F152" s="127"/>
      <c r="G152" s="127"/>
      <c r="H152" s="127"/>
      <c r="I152" s="127"/>
      <c r="J152" s="127"/>
      <c r="K152" s="127"/>
      <c r="L152" s="127"/>
      <c r="M152" s="127"/>
      <c r="N152" s="127"/>
      <c r="O152" s="127"/>
      <c r="P152" s="127"/>
    </row>
    <row r="153" spans="1:16">
      <c r="A153" s="127"/>
      <c r="B153" s="127"/>
      <c r="C153" s="127"/>
      <c r="D153" s="127"/>
      <c r="E153" s="127"/>
      <c r="F153" s="127"/>
      <c r="G153" s="127"/>
      <c r="H153" s="127"/>
      <c r="I153" s="127"/>
      <c r="J153" s="127"/>
      <c r="K153" s="127"/>
      <c r="L153" s="127"/>
      <c r="M153" s="127"/>
      <c r="N153" s="127"/>
      <c r="O153" s="127"/>
      <c r="P153" s="127"/>
    </row>
    <row r="154" spans="1:16">
      <c r="A154" s="127"/>
      <c r="B154" s="127"/>
      <c r="C154" s="127"/>
      <c r="D154" s="127"/>
      <c r="E154" s="127"/>
      <c r="F154" s="127"/>
      <c r="G154" s="127"/>
      <c r="H154" s="127"/>
      <c r="I154" s="127"/>
      <c r="J154" s="127"/>
      <c r="K154" s="127"/>
      <c r="L154" s="127"/>
      <c r="M154" s="127"/>
      <c r="N154" s="127"/>
      <c r="O154" s="127"/>
      <c r="P154" s="127"/>
    </row>
    <row r="155" spans="1:16">
      <c r="A155" s="127"/>
      <c r="B155" s="127"/>
      <c r="C155" s="127"/>
      <c r="D155" s="127"/>
      <c r="E155" s="127"/>
      <c r="F155" s="127"/>
      <c r="G155" s="127"/>
      <c r="H155" s="127"/>
      <c r="I155" s="127"/>
      <c r="J155" s="127"/>
      <c r="K155" s="127"/>
      <c r="L155" s="127"/>
      <c r="M155" s="127"/>
      <c r="N155" s="127"/>
      <c r="O155" s="127"/>
      <c r="P155" s="127"/>
    </row>
    <row r="156" spans="1:16">
      <c r="A156" s="127"/>
      <c r="B156" s="127"/>
      <c r="C156" s="127"/>
      <c r="D156" s="127"/>
      <c r="E156" s="127"/>
      <c r="F156" s="127"/>
      <c r="G156" s="127"/>
      <c r="H156" s="127"/>
      <c r="I156" s="127"/>
      <c r="J156" s="127"/>
      <c r="K156" s="127"/>
      <c r="L156" s="127"/>
      <c r="M156" s="127"/>
      <c r="N156" s="127"/>
      <c r="O156" s="127"/>
      <c r="P156" s="127"/>
    </row>
    <row r="157" spans="1:16">
      <c r="A157" s="127"/>
      <c r="B157" s="127"/>
      <c r="C157" s="127"/>
      <c r="D157" s="127"/>
      <c r="E157" s="127"/>
      <c r="F157" s="127"/>
      <c r="G157" s="127"/>
      <c r="H157" s="127"/>
      <c r="I157" s="127"/>
      <c r="J157" s="127"/>
      <c r="K157" s="127"/>
      <c r="L157" s="127"/>
      <c r="M157" s="127"/>
      <c r="N157" s="127"/>
      <c r="O157" s="127"/>
      <c r="P157" s="127"/>
    </row>
    <row r="158" spans="1:16">
      <c r="A158" s="127"/>
      <c r="B158" s="127"/>
      <c r="C158" s="127"/>
      <c r="D158" s="127"/>
      <c r="E158" s="127"/>
      <c r="F158" s="127"/>
      <c r="G158" s="127"/>
      <c r="H158" s="127"/>
      <c r="I158" s="127"/>
      <c r="J158" s="127"/>
      <c r="K158" s="127"/>
      <c r="L158" s="127"/>
      <c r="M158" s="127"/>
      <c r="N158" s="127"/>
      <c r="O158" s="127"/>
      <c r="P158" s="127"/>
    </row>
    <row r="159" spans="1:16">
      <c r="A159" s="127"/>
      <c r="B159" s="127"/>
      <c r="C159" s="127"/>
      <c r="D159" s="127"/>
      <c r="E159" s="127"/>
      <c r="F159" s="127"/>
      <c r="G159" s="127"/>
      <c r="H159" s="127"/>
      <c r="I159" s="127"/>
      <c r="J159" s="127"/>
      <c r="K159" s="127"/>
      <c r="L159" s="127"/>
      <c r="M159" s="127"/>
      <c r="N159" s="127"/>
      <c r="O159" s="127"/>
      <c r="P159" s="127"/>
    </row>
    <row r="160" spans="1:16">
      <c r="A160" s="127"/>
      <c r="B160" s="127"/>
      <c r="C160" s="127"/>
      <c r="D160" s="127"/>
      <c r="E160" s="127"/>
      <c r="F160" s="127"/>
      <c r="G160" s="127"/>
      <c r="H160" s="127"/>
      <c r="I160" s="127"/>
      <c r="J160" s="127"/>
      <c r="K160" s="127"/>
      <c r="L160" s="127"/>
      <c r="M160" s="127"/>
      <c r="N160" s="127"/>
      <c r="O160" s="127"/>
      <c r="P160" s="127"/>
    </row>
    <row r="161" spans="1:16">
      <c r="A161" s="127"/>
      <c r="B161" s="127"/>
      <c r="C161" s="127"/>
      <c r="D161" s="127"/>
      <c r="E161" s="127"/>
      <c r="F161" s="127"/>
      <c r="G161" s="127"/>
      <c r="H161" s="127"/>
      <c r="I161" s="127"/>
      <c r="J161" s="127"/>
      <c r="K161" s="127"/>
      <c r="L161" s="127"/>
      <c r="M161" s="127"/>
      <c r="N161" s="127"/>
      <c r="O161" s="127"/>
      <c r="P161" s="127"/>
    </row>
    <row r="162" spans="1:16">
      <c r="A162" s="127"/>
      <c r="B162" s="127"/>
      <c r="C162" s="127"/>
      <c r="D162" s="127"/>
      <c r="E162" s="127"/>
      <c r="F162" s="127"/>
      <c r="G162" s="127"/>
      <c r="H162" s="127"/>
      <c r="I162" s="127"/>
      <c r="J162" s="127"/>
      <c r="K162" s="127"/>
      <c r="L162" s="127"/>
      <c r="M162" s="127"/>
      <c r="N162" s="127"/>
      <c r="O162" s="127"/>
      <c r="P162" s="127"/>
    </row>
    <row r="163" spans="1:16">
      <c r="A163" s="127"/>
      <c r="B163" s="127"/>
      <c r="C163" s="127"/>
      <c r="D163" s="127"/>
      <c r="E163" s="127"/>
      <c r="F163" s="127"/>
      <c r="G163" s="127"/>
      <c r="H163" s="127"/>
      <c r="I163" s="127"/>
      <c r="J163" s="127"/>
      <c r="K163" s="127"/>
      <c r="L163" s="127"/>
      <c r="M163" s="127"/>
      <c r="N163" s="127"/>
      <c r="O163" s="127"/>
      <c r="P163" s="127"/>
    </row>
    <row r="164" spans="1:16">
      <c r="A164" s="127"/>
      <c r="B164" s="127"/>
      <c r="C164" s="127"/>
      <c r="D164" s="127"/>
      <c r="E164" s="127"/>
      <c r="F164" s="127"/>
      <c r="G164" s="127"/>
      <c r="H164" s="127"/>
      <c r="I164" s="127"/>
      <c r="J164" s="127"/>
      <c r="K164" s="127"/>
      <c r="L164" s="127"/>
      <c r="M164" s="127"/>
      <c r="N164" s="127"/>
      <c r="O164" s="127"/>
      <c r="P164" s="127"/>
    </row>
    <row r="165" spans="1:16">
      <c r="A165" s="127"/>
      <c r="B165" s="127"/>
      <c r="C165" s="127"/>
      <c r="D165" s="127"/>
      <c r="E165" s="127"/>
      <c r="F165" s="127"/>
      <c r="G165" s="127"/>
      <c r="H165" s="127"/>
      <c r="I165" s="127"/>
      <c r="J165" s="127"/>
      <c r="K165" s="127"/>
      <c r="L165" s="127"/>
      <c r="M165" s="127"/>
      <c r="N165" s="127"/>
      <c r="O165" s="127"/>
      <c r="P165" s="127"/>
    </row>
    <row r="166" spans="1:16">
      <c r="A166" s="127"/>
      <c r="B166" s="127"/>
      <c r="C166" s="127"/>
      <c r="D166" s="127"/>
      <c r="E166" s="127"/>
      <c r="F166" s="127"/>
      <c r="G166" s="127"/>
      <c r="H166" s="127"/>
      <c r="I166" s="127"/>
      <c r="J166" s="127"/>
      <c r="K166" s="127"/>
      <c r="L166" s="127"/>
      <c r="M166" s="127"/>
      <c r="N166" s="127"/>
      <c r="O166" s="127"/>
      <c r="P166" s="127"/>
    </row>
    <row r="167" spans="1:16">
      <c r="A167" s="127"/>
      <c r="B167" s="127"/>
      <c r="C167" s="127"/>
      <c r="D167" s="127"/>
      <c r="E167" s="127"/>
      <c r="F167" s="127"/>
      <c r="G167" s="127"/>
      <c r="H167" s="127"/>
      <c r="I167" s="127"/>
      <c r="J167" s="127"/>
      <c r="K167" s="127"/>
      <c r="L167" s="127"/>
      <c r="M167" s="127"/>
      <c r="N167" s="127"/>
      <c r="O167" s="127"/>
      <c r="P167" s="127"/>
    </row>
    <row r="168" spans="1:16">
      <c r="A168" s="127"/>
      <c r="B168" s="127"/>
      <c r="C168" s="127"/>
      <c r="D168" s="127"/>
      <c r="E168" s="127"/>
      <c r="F168" s="127"/>
      <c r="G168" s="127"/>
      <c r="H168" s="127"/>
      <c r="I168" s="127"/>
      <c r="J168" s="127"/>
      <c r="K168" s="127"/>
      <c r="L168" s="127"/>
      <c r="M168" s="127"/>
      <c r="N168" s="127"/>
      <c r="O168" s="127"/>
      <c r="P168" s="127"/>
    </row>
    <row r="169" spans="1:16">
      <c r="A169" s="127"/>
      <c r="B169" s="127"/>
      <c r="C169" s="127"/>
      <c r="D169" s="127"/>
      <c r="E169" s="127"/>
      <c r="F169" s="127"/>
      <c r="G169" s="127"/>
      <c r="H169" s="127"/>
      <c r="I169" s="127"/>
      <c r="J169" s="127"/>
      <c r="K169" s="127"/>
      <c r="L169" s="127"/>
      <c r="M169" s="127"/>
      <c r="N169" s="127"/>
      <c r="O169" s="127"/>
      <c r="P169" s="127"/>
    </row>
    <row r="170" spans="1:16">
      <c r="A170" s="127"/>
      <c r="B170" s="127"/>
      <c r="C170" s="127"/>
      <c r="D170" s="127"/>
      <c r="E170" s="127"/>
      <c r="F170" s="127"/>
      <c r="G170" s="127"/>
      <c r="H170" s="127"/>
      <c r="I170" s="127"/>
      <c r="J170" s="127"/>
      <c r="K170" s="127"/>
      <c r="L170" s="127"/>
      <c r="M170" s="127"/>
      <c r="N170" s="127"/>
      <c r="O170" s="127"/>
      <c r="P170" s="127"/>
    </row>
    <row r="171" spans="1:16">
      <c r="A171" s="127"/>
      <c r="B171" s="127"/>
      <c r="C171" s="127"/>
      <c r="D171" s="127"/>
      <c r="E171" s="127"/>
      <c r="F171" s="127"/>
      <c r="G171" s="127"/>
      <c r="H171" s="127"/>
      <c r="I171" s="127"/>
      <c r="J171" s="127"/>
      <c r="K171" s="127"/>
      <c r="L171" s="127"/>
      <c r="M171" s="127"/>
      <c r="N171" s="127"/>
      <c r="O171" s="127"/>
      <c r="P171" s="127"/>
    </row>
    <row r="172" spans="1:16">
      <c r="A172" s="127"/>
      <c r="B172" s="127"/>
      <c r="C172" s="127"/>
      <c r="D172" s="127"/>
      <c r="E172" s="127"/>
      <c r="F172" s="127"/>
      <c r="G172" s="127"/>
      <c r="H172" s="127"/>
      <c r="I172" s="127"/>
      <c r="J172" s="127"/>
      <c r="K172" s="127"/>
      <c r="L172" s="127"/>
      <c r="M172" s="127"/>
      <c r="N172" s="127"/>
      <c r="O172" s="127"/>
      <c r="P172" s="127"/>
    </row>
    <row r="173" spans="1:16">
      <c r="A173" s="127"/>
      <c r="B173" s="127"/>
      <c r="C173" s="127"/>
      <c r="D173" s="127"/>
      <c r="E173" s="127"/>
      <c r="F173" s="127"/>
      <c r="G173" s="127"/>
      <c r="H173" s="127"/>
      <c r="I173" s="127"/>
      <c r="J173" s="127"/>
      <c r="K173" s="127"/>
      <c r="L173" s="127"/>
      <c r="M173" s="127"/>
      <c r="N173" s="127"/>
      <c r="O173" s="127"/>
      <c r="P173" s="127"/>
    </row>
    <row r="174" spans="1:16">
      <c r="A174" s="127"/>
      <c r="B174" s="127"/>
      <c r="C174" s="127"/>
      <c r="D174" s="127"/>
      <c r="E174" s="127"/>
      <c r="F174" s="127"/>
      <c r="G174" s="127"/>
      <c r="H174" s="127"/>
      <c r="I174" s="127"/>
      <c r="J174" s="127"/>
      <c r="K174" s="127"/>
      <c r="L174" s="127"/>
      <c r="M174" s="127"/>
      <c r="N174" s="127"/>
      <c r="O174" s="127"/>
      <c r="P174" s="127"/>
    </row>
    <row r="175" spans="1:16">
      <c r="A175" s="127"/>
      <c r="B175" s="127"/>
      <c r="C175" s="127"/>
      <c r="D175" s="127"/>
      <c r="E175" s="127"/>
      <c r="F175" s="127"/>
      <c r="G175" s="127"/>
      <c r="H175" s="127"/>
      <c r="I175" s="127"/>
      <c r="J175" s="127"/>
      <c r="K175" s="127"/>
      <c r="L175" s="127"/>
      <c r="M175" s="127"/>
      <c r="N175" s="127"/>
      <c r="O175" s="127"/>
      <c r="P175" s="127"/>
    </row>
    <row r="176" spans="1:16">
      <c r="A176" s="127"/>
      <c r="B176" s="127"/>
      <c r="C176" s="127"/>
      <c r="D176" s="127"/>
      <c r="E176" s="127"/>
      <c r="F176" s="127"/>
      <c r="G176" s="127"/>
      <c r="H176" s="127"/>
      <c r="I176" s="127"/>
      <c r="J176" s="127"/>
      <c r="K176" s="127"/>
      <c r="L176" s="127"/>
      <c r="M176" s="127"/>
      <c r="N176" s="127"/>
      <c r="O176" s="127"/>
      <c r="P176" s="127"/>
    </row>
    <row r="177" spans="1:16">
      <c r="A177" s="127"/>
      <c r="B177" s="127"/>
      <c r="C177" s="127"/>
      <c r="D177" s="127"/>
      <c r="E177" s="127"/>
      <c r="F177" s="127"/>
      <c r="G177" s="127"/>
      <c r="H177" s="127"/>
      <c r="I177" s="127"/>
      <c r="J177" s="127"/>
      <c r="K177" s="127"/>
      <c r="L177" s="127"/>
      <c r="M177" s="127"/>
      <c r="N177" s="127"/>
      <c r="O177" s="127"/>
      <c r="P177" s="127"/>
    </row>
    <row r="178" spans="1:16">
      <c r="A178" s="127"/>
      <c r="B178" s="127"/>
      <c r="C178" s="127"/>
      <c r="D178" s="127"/>
      <c r="E178" s="127"/>
      <c r="F178" s="127"/>
      <c r="G178" s="127"/>
      <c r="H178" s="127"/>
      <c r="I178" s="127"/>
      <c r="J178" s="127"/>
      <c r="K178" s="127"/>
      <c r="L178" s="127"/>
      <c r="M178" s="127"/>
      <c r="N178" s="127"/>
      <c r="O178" s="127"/>
      <c r="P178" s="127"/>
    </row>
    <row r="179" spans="1:16">
      <c r="A179" s="127"/>
      <c r="B179" s="127"/>
      <c r="C179" s="127"/>
      <c r="D179" s="127"/>
      <c r="E179" s="127"/>
      <c r="F179" s="127"/>
      <c r="G179" s="127"/>
      <c r="H179" s="127"/>
      <c r="I179" s="127"/>
      <c r="J179" s="127"/>
      <c r="K179" s="127"/>
      <c r="L179" s="127"/>
      <c r="M179" s="127"/>
      <c r="N179" s="127"/>
      <c r="O179" s="127"/>
      <c r="P179" s="127"/>
    </row>
    <row r="180" spans="1:16">
      <c r="A180" s="127"/>
      <c r="B180" s="127"/>
      <c r="C180" s="127"/>
      <c r="D180" s="127"/>
      <c r="E180" s="127"/>
      <c r="F180" s="127"/>
      <c r="G180" s="127"/>
      <c r="H180" s="127"/>
      <c r="I180" s="127"/>
      <c r="J180" s="127"/>
      <c r="K180" s="127"/>
      <c r="L180" s="127"/>
      <c r="M180" s="127"/>
      <c r="N180" s="127"/>
      <c r="O180" s="127"/>
      <c r="P180" s="127"/>
    </row>
    <row r="181" spans="1:16">
      <c r="A181" s="127"/>
      <c r="B181" s="127"/>
      <c r="C181" s="127"/>
      <c r="D181" s="127"/>
      <c r="E181" s="127"/>
      <c r="F181" s="127"/>
      <c r="G181" s="127"/>
      <c r="H181" s="127"/>
      <c r="I181" s="127"/>
      <c r="J181" s="127"/>
      <c r="K181" s="127"/>
      <c r="L181" s="127"/>
      <c r="M181" s="127"/>
      <c r="N181" s="127"/>
      <c r="O181" s="127"/>
      <c r="P181" s="127"/>
    </row>
    <row r="182" spans="1:16">
      <c r="A182" s="127"/>
      <c r="B182" s="127"/>
      <c r="C182" s="127"/>
      <c r="D182" s="127"/>
      <c r="E182" s="127"/>
      <c r="F182" s="127"/>
      <c r="G182" s="127"/>
      <c r="H182" s="127"/>
      <c r="I182" s="127"/>
      <c r="J182" s="127"/>
      <c r="K182" s="127"/>
      <c r="L182" s="127"/>
      <c r="M182" s="127"/>
      <c r="N182" s="127"/>
      <c r="O182" s="127"/>
      <c r="P182" s="127"/>
    </row>
    <row r="183" spans="1:16">
      <c r="A183" s="127"/>
      <c r="B183" s="127"/>
      <c r="C183" s="127"/>
      <c r="D183" s="127"/>
      <c r="E183" s="127"/>
      <c r="F183" s="127"/>
      <c r="G183" s="127"/>
      <c r="H183" s="127"/>
      <c r="I183" s="127"/>
      <c r="J183" s="127"/>
      <c r="K183" s="127"/>
      <c r="L183" s="127"/>
      <c r="M183" s="127"/>
      <c r="N183" s="127"/>
      <c r="O183" s="127"/>
      <c r="P183" s="127"/>
    </row>
    <row r="184" spans="1:16">
      <c r="A184" s="127"/>
      <c r="B184" s="127"/>
      <c r="C184" s="127"/>
      <c r="D184" s="127"/>
      <c r="E184" s="127"/>
      <c r="F184" s="127"/>
      <c r="G184" s="127"/>
      <c r="H184" s="127"/>
      <c r="I184" s="127"/>
      <c r="J184" s="127"/>
      <c r="K184" s="127"/>
      <c r="L184" s="127"/>
      <c r="M184" s="127"/>
      <c r="N184" s="127"/>
      <c r="O184" s="127"/>
      <c r="P184" s="127"/>
    </row>
    <row r="185" spans="1:16">
      <c r="A185" s="127"/>
      <c r="B185" s="127"/>
      <c r="C185" s="127"/>
      <c r="D185" s="127"/>
      <c r="E185" s="127"/>
      <c r="F185" s="127"/>
      <c r="G185" s="127"/>
      <c r="H185" s="127"/>
      <c r="I185" s="127"/>
      <c r="J185" s="127"/>
      <c r="K185" s="127"/>
      <c r="L185" s="127"/>
      <c r="M185" s="127"/>
      <c r="N185" s="127"/>
      <c r="O185" s="127"/>
      <c r="P185" s="127"/>
    </row>
    <row r="186" spans="1:16">
      <c r="A186" s="127"/>
      <c r="B186" s="127"/>
      <c r="C186" s="127"/>
      <c r="D186" s="127"/>
      <c r="E186" s="127"/>
      <c r="F186" s="127"/>
      <c r="G186" s="127"/>
      <c r="H186" s="127"/>
      <c r="I186" s="127"/>
      <c r="J186" s="127"/>
      <c r="K186" s="127"/>
      <c r="L186" s="127"/>
      <c r="M186" s="127"/>
      <c r="N186" s="127"/>
      <c r="O186" s="127"/>
      <c r="P186" s="127"/>
    </row>
    <row r="187" spans="1:16">
      <c r="A187" s="127"/>
      <c r="B187" s="127"/>
      <c r="C187" s="127"/>
      <c r="D187" s="127"/>
      <c r="E187" s="127"/>
      <c r="F187" s="127"/>
      <c r="G187" s="127"/>
      <c r="H187" s="127"/>
      <c r="I187" s="127"/>
      <c r="J187" s="127"/>
      <c r="K187" s="127"/>
      <c r="L187" s="127"/>
      <c r="M187" s="127"/>
      <c r="N187" s="127"/>
      <c r="O187" s="127"/>
      <c r="P187" s="127"/>
    </row>
    <row r="188" spans="1:16">
      <c r="A188" s="127"/>
      <c r="B188" s="127"/>
      <c r="C188" s="127"/>
      <c r="D188" s="127"/>
      <c r="E188" s="127"/>
      <c r="F188" s="127"/>
      <c r="G188" s="127"/>
      <c r="H188" s="127"/>
      <c r="I188" s="127"/>
      <c r="J188" s="127"/>
      <c r="K188" s="127"/>
      <c r="L188" s="127"/>
      <c r="M188" s="127"/>
      <c r="N188" s="127"/>
      <c r="O188" s="127"/>
      <c r="P188" s="127"/>
    </row>
    <row r="189" spans="1:16">
      <c r="A189" s="127"/>
      <c r="B189" s="127"/>
      <c r="C189" s="127"/>
      <c r="D189" s="127"/>
      <c r="E189" s="127"/>
      <c r="F189" s="127"/>
      <c r="G189" s="127"/>
      <c r="H189" s="127"/>
      <c r="I189" s="127"/>
      <c r="J189" s="127"/>
      <c r="K189" s="127"/>
      <c r="L189" s="127"/>
      <c r="M189" s="127"/>
      <c r="N189" s="127"/>
      <c r="O189" s="127"/>
      <c r="P189" s="127"/>
    </row>
    <row r="190" spans="1:16">
      <c r="A190" s="127"/>
      <c r="B190" s="127"/>
      <c r="C190" s="127"/>
      <c r="D190" s="127"/>
      <c r="E190" s="127"/>
      <c r="F190" s="127"/>
      <c r="G190" s="127"/>
      <c r="H190" s="127"/>
      <c r="I190" s="127"/>
      <c r="J190" s="127"/>
      <c r="K190" s="127"/>
      <c r="L190" s="127"/>
      <c r="M190" s="127"/>
      <c r="N190" s="127"/>
      <c r="O190" s="127"/>
      <c r="P190" s="127"/>
    </row>
    <row r="191" spans="1:16">
      <c r="A191" s="127"/>
      <c r="B191" s="127"/>
      <c r="C191" s="127"/>
      <c r="D191" s="127"/>
      <c r="E191" s="127"/>
      <c r="F191" s="127"/>
      <c r="G191" s="127"/>
      <c r="H191" s="127"/>
      <c r="I191" s="127"/>
      <c r="J191" s="127"/>
      <c r="K191" s="127"/>
      <c r="L191" s="127"/>
      <c r="M191" s="127"/>
      <c r="N191" s="127"/>
      <c r="O191" s="127"/>
      <c r="P191" s="127"/>
    </row>
    <row r="192" spans="1:16">
      <c r="A192" s="127"/>
      <c r="B192" s="127"/>
      <c r="C192" s="127"/>
      <c r="D192" s="127"/>
      <c r="E192" s="127"/>
      <c r="F192" s="127"/>
      <c r="G192" s="127"/>
      <c r="H192" s="127"/>
      <c r="I192" s="127"/>
      <c r="J192" s="127"/>
      <c r="K192" s="127"/>
      <c r="L192" s="127"/>
      <c r="M192" s="127"/>
      <c r="N192" s="127"/>
      <c r="O192" s="127"/>
      <c r="P192" s="127"/>
    </row>
    <row r="193" spans="1:16">
      <c r="A193" s="127"/>
      <c r="B193" s="127"/>
      <c r="C193" s="127"/>
      <c r="D193" s="127"/>
      <c r="E193" s="127"/>
      <c r="F193" s="127"/>
      <c r="G193" s="127"/>
      <c r="H193" s="127"/>
      <c r="I193" s="127"/>
      <c r="J193" s="127"/>
      <c r="K193" s="127"/>
      <c r="L193" s="127"/>
      <c r="M193" s="127"/>
      <c r="N193" s="127"/>
      <c r="O193" s="127"/>
      <c r="P193" s="127"/>
    </row>
    <row r="194" spans="1:16">
      <c r="A194" s="127"/>
      <c r="B194" s="127"/>
      <c r="C194" s="127"/>
      <c r="D194" s="127"/>
      <c r="E194" s="127"/>
      <c r="F194" s="127"/>
      <c r="G194" s="127"/>
      <c r="H194" s="127"/>
      <c r="I194" s="127"/>
      <c r="J194" s="127"/>
      <c r="K194" s="127"/>
      <c r="L194" s="127"/>
      <c r="M194" s="127"/>
      <c r="N194" s="127"/>
      <c r="O194" s="127"/>
      <c r="P194" s="127"/>
    </row>
    <row r="195" spans="1:16">
      <c r="A195" s="127"/>
      <c r="B195" s="127"/>
      <c r="C195" s="127"/>
      <c r="D195" s="127"/>
      <c r="E195" s="127"/>
      <c r="F195" s="127"/>
      <c r="G195" s="127"/>
      <c r="H195" s="127"/>
      <c r="I195" s="127"/>
      <c r="J195" s="127"/>
      <c r="K195" s="127"/>
      <c r="L195" s="127"/>
      <c r="M195" s="127"/>
      <c r="N195" s="127"/>
      <c r="O195" s="127"/>
      <c r="P195" s="127"/>
    </row>
    <row r="196" spans="1:16">
      <c r="A196" s="127"/>
      <c r="B196" s="127"/>
      <c r="C196" s="127"/>
      <c r="D196" s="127"/>
      <c r="E196" s="127"/>
      <c r="F196" s="127"/>
      <c r="G196" s="127"/>
      <c r="H196" s="127"/>
      <c r="I196" s="127"/>
      <c r="J196" s="127"/>
      <c r="K196" s="127"/>
      <c r="L196" s="127"/>
      <c r="M196" s="127"/>
      <c r="N196" s="127"/>
      <c r="O196" s="127"/>
      <c r="P196" s="127"/>
    </row>
    <row r="197" spans="1:16">
      <c r="A197" s="127"/>
      <c r="B197" s="127"/>
      <c r="C197" s="127"/>
      <c r="D197" s="127"/>
      <c r="E197" s="127"/>
      <c r="F197" s="127"/>
      <c r="G197" s="127"/>
      <c r="H197" s="127"/>
      <c r="I197" s="127"/>
      <c r="J197" s="127"/>
      <c r="K197" s="127"/>
      <c r="L197" s="127"/>
      <c r="M197" s="127"/>
      <c r="N197" s="127"/>
      <c r="O197" s="127"/>
      <c r="P197" s="127"/>
    </row>
    <row r="198" spans="1:16">
      <c r="A198" s="127"/>
      <c r="B198" s="127"/>
      <c r="C198" s="127"/>
      <c r="D198" s="127"/>
      <c r="E198" s="127"/>
      <c r="F198" s="127"/>
      <c r="G198" s="127"/>
      <c r="H198" s="127"/>
      <c r="I198" s="127"/>
      <c r="J198" s="127"/>
      <c r="K198" s="127"/>
      <c r="L198" s="127"/>
      <c r="M198" s="127"/>
      <c r="N198" s="127"/>
      <c r="O198" s="127"/>
      <c r="P198" s="127"/>
    </row>
    <row r="199" spans="1:16">
      <c r="A199" s="127"/>
      <c r="B199" s="127"/>
      <c r="C199" s="127"/>
      <c r="D199" s="127"/>
      <c r="E199" s="127"/>
      <c r="F199" s="127"/>
      <c r="G199" s="127"/>
      <c r="H199" s="127"/>
      <c r="I199" s="127"/>
      <c r="J199" s="127"/>
      <c r="K199" s="127"/>
      <c r="L199" s="127"/>
      <c r="M199" s="127"/>
      <c r="N199" s="127"/>
      <c r="O199" s="127"/>
      <c r="P199" s="127"/>
    </row>
    <row r="200" spans="1:16">
      <c r="A200" s="127"/>
      <c r="B200" s="127"/>
      <c r="C200" s="127"/>
      <c r="D200" s="127"/>
      <c r="E200" s="127"/>
      <c r="F200" s="127"/>
      <c r="G200" s="127"/>
      <c r="H200" s="127"/>
      <c r="I200" s="127"/>
      <c r="J200" s="127"/>
      <c r="K200" s="127"/>
      <c r="L200" s="127"/>
      <c r="M200" s="127"/>
      <c r="N200" s="127"/>
      <c r="O200" s="127"/>
      <c r="P200" s="127"/>
    </row>
    <row r="201" spans="1:16">
      <c r="A201" s="127"/>
      <c r="B201" s="127"/>
      <c r="C201" s="127"/>
      <c r="D201" s="127"/>
      <c r="E201" s="127"/>
      <c r="F201" s="127"/>
      <c r="G201" s="127"/>
      <c r="H201" s="127"/>
      <c r="I201" s="127"/>
      <c r="J201" s="127"/>
      <c r="K201" s="127"/>
      <c r="L201" s="127"/>
      <c r="M201" s="127"/>
      <c r="N201" s="127"/>
      <c r="O201" s="127"/>
      <c r="P201" s="127"/>
    </row>
    <row r="202" spans="1:16">
      <c r="A202" s="127"/>
      <c r="B202" s="127"/>
      <c r="C202" s="127"/>
      <c r="D202" s="127"/>
      <c r="E202" s="127"/>
      <c r="F202" s="127"/>
      <c r="G202" s="127"/>
      <c r="H202" s="127"/>
      <c r="I202" s="127"/>
      <c r="J202" s="127"/>
      <c r="K202" s="127"/>
      <c r="L202" s="127"/>
      <c r="M202" s="127"/>
      <c r="N202" s="127"/>
      <c r="O202" s="127"/>
      <c r="P202" s="127"/>
    </row>
    <row r="203" spans="1:16">
      <c r="A203" s="127"/>
      <c r="B203" s="127"/>
      <c r="C203" s="127"/>
      <c r="D203" s="127"/>
      <c r="E203" s="127"/>
      <c r="F203" s="127"/>
      <c r="G203" s="127"/>
      <c r="H203" s="127"/>
      <c r="I203" s="127"/>
      <c r="J203" s="127"/>
      <c r="K203" s="127"/>
      <c r="L203" s="127"/>
      <c r="M203" s="127"/>
      <c r="N203" s="127"/>
      <c r="O203" s="127"/>
      <c r="P203" s="127"/>
    </row>
    <row r="204" spans="1:16">
      <c r="A204" s="127"/>
      <c r="B204" s="127"/>
      <c r="C204" s="127"/>
      <c r="D204" s="127"/>
      <c r="E204" s="127"/>
      <c r="F204" s="127"/>
      <c r="G204" s="127"/>
      <c r="H204" s="127"/>
      <c r="I204" s="127"/>
      <c r="J204" s="127"/>
      <c r="K204" s="127"/>
      <c r="L204" s="127"/>
      <c r="M204" s="127"/>
      <c r="N204" s="127"/>
      <c r="O204" s="127"/>
      <c r="P204" s="127"/>
    </row>
    <row r="205" spans="1:16">
      <c r="A205" s="127"/>
      <c r="B205" s="127"/>
      <c r="C205" s="127"/>
      <c r="D205" s="127"/>
      <c r="E205" s="127"/>
      <c r="F205" s="127"/>
      <c r="G205" s="127"/>
      <c r="H205" s="127"/>
      <c r="I205" s="127"/>
      <c r="J205" s="127"/>
      <c r="K205" s="127"/>
      <c r="L205" s="127"/>
      <c r="M205" s="127"/>
      <c r="N205" s="127"/>
      <c r="O205" s="127"/>
      <c r="P205" s="127"/>
    </row>
    <row r="206" spans="1:16">
      <c r="A206" s="127"/>
      <c r="B206" s="127"/>
      <c r="C206" s="127"/>
      <c r="D206" s="127"/>
      <c r="E206" s="127"/>
      <c r="F206" s="127"/>
      <c r="G206" s="127"/>
      <c r="H206" s="127"/>
      <c r="I206" s="127"/>
      <c r="J206" s="127"/>
      <c r="K206" s="127"/>
      <c r="L206" s="127"/>
      <c r="M206" s="127"/>
      <c r="N206" s="127"/>
      <c r="O206" s="127"/>
      <c r="P206" s="127"/>
    </row>
    <row r="207" spans="1:16">
      <c r="A207" s="127"/>
      <c r="B207" s="127"/>
      <c r="C207" s="127"/>
      <c r="D207" s="127"/>
      <c r="E207" s="127"/>
      <c r="F207" s="127"/>
      <c r="G207" s="127"/>
      <c r="H207" s="127"/>
      <c r="I207" s="127"/>
      <c r="J207" s="127"/>
      <c r="K207" s="127"/>
      <c r="L207" s="127"/>
      <c r="M207" s="127"/>
      <c r="N207" s="127"/>
      <c r="O207" s="127"/>
      <c r="P207" s="127"/>
    </row>
    <row r="208" spans="1:16">
      <c r="A208" s="127"/>
      <c r="B208" s="127"/>
      <c r="C208" s="127"/>
      <c r="D208" s="127"/>
      <c r="E208" s="127"/>
      <c r="F208" s="127"/>
      <c r="G208" s="127"/>
      <c r="H208" s="127"/>
      <c r="I208" s="127"/>
      <c r="J208" s="127"/>
      <c r="K208" s="127"/>
      <c r="L208" s="127"/>
      <c r="M208" s="127"/>
      <c r="N208" s="127"/>
      <c r="O208" s="127"/>
      <c r="P208" s="127"/>
    </row>
    <row r="209" spans="1:16">
      <c r="A209" s="127"/>
      <c r="B209" s="127"/>
      <c r="C209" s="127"/>
      <c r="D209" s="127"/>
      <c r="E209" s="127"/>
      <c r="F209" s="127"/>
      <c r="G209" s="127"/>
      <c r="H209" s="127"/>
      <c r="I209" s="127"/>
      <c r="J209" s="127"/>
      <c r="K209" s="127"/>
      <c r="L209" s="127"/>
      <c r="M209" s="127"/>
      <c r="N209" s="127"/>
      <c r="O209" s="127"/>
      <c r="P209" s="127"/>
    </row>
    <row r="210" spans="1:16">
      <c r="A210" s="127"/>
      <c r="B210" s="127"/>
      <c r="C210" s="127"/>
      <c r="D210" s="127"/>
      <c r="E210" s="127"/>
      <c r="F210" s="127"/>
      <c r="G210" s="127"/>
      <c r="H210" s="127"/>
      <c r="I210" s="127"/>
      <c r="J210" s="127"/>
      <c r="K210" s="127"/>
      <c r="L210" s="127"/>
      <c r="M210" s="127"/>
      <c r="N210" s="127"/>
      <c r="O210" s="127"/>
      <c r="P210" s="127"/>
    </row>
    <row r="211" spans="1:16">
      <c r="A211" s="127"/>
      <c r="B211" s="127"/>
      <c r="C211" s="127"/>
      <c r="D211" s="127"/>
      <c r="E211" s="127"/>
      <c r="F211" s="127"/>
      <c r="G211" s="127"/>
      <c r="H211" s="127"/>
      <c r="I211" s="127"/>
      <c r="J211" s="127"/>
      <c r="K211" s="127"/>
      <c r="L211" s="127"/>
      <c r="M211" s="127"/>
      <c r="N211" s="127"/>
      <c r="O211" s="127"/>
      <c r="P211" s="127"/>
    </row>
    <row r="212" spans="1:16">
      <c r="A212" s="127"/>
      <c r="B212" s="127"/>
      <c r="C212" s="127"/>
      <c r="D212" s="127"/>
      <c r="E212" s="127"/>
      <c r="F212" s="127"/>
      <c r="G212" s="127"/>
      <c r="H212" s="127"/>
      <c r="I212" s="127"/>
      <c r="J212" s="127"/>
      <c r="K212" s="127"/>
      <c r="L212" s="127"/>
      <c r="M212" s="127"/>
      <c r="N212" s="127"/>
      <c r="O212" s="127"/>
      <c r="P212" s="127"/>
    </row>
    <row r="213" spans="1:16">
      <c r="A213" s="127"/>
      <c r="B213" s="127"/>
      <c r="C213" s="127"/>
      <c r="D213" s="127"/>
      <c r="E213" s="127"/>
      <c r="F213" s="127"/>
      <c r="G213" s="127"/>
      <c r="H213" s="127"/>
      <c r="I213" s="127"/>
      <c r="J213" s="127"/>
      <c r="K213" s="127"/>
      <c r="L213" s="127"/>
      <c r="M213" s="127"/>
      <c r="N213" s="127"/>
      <c r="O213" s="127"/>
      <c r="P213" s="127"/>
    </row>
    <row r="214" spans="1:16">
      <c r="A214" s="127"/>
      <c r="B214" s="127"/>
      <c r="C214" s="127"/>
      <c r="D214" s="127"/>
      <c r="E214" s="127"/>
      <c r="F214" s="127"/>
      <c r="G214" s="127"/>
      <c r="H214" s="127"/>
      <c r="I214" s="127"/>
      <c r="J214" s="127"/>
      <c r="K214" s="127"/>
      <c r="L214" s="127"/>
      <c r="M214" s="127"/>
      <c r="N214" s="127"/>
      <c r="O214" s="127"/>
      <c r="P214" s="127"/>
    </row>
    <row r="215" spans="1:16">
      <c r="A215" s="127"/>
      <c r="B215" s="127"/>
      <c r="C215" s="127"/>
      <c r="D215" s="127"/>
      <c r="E215" s="127"/>
      <c r="F215" s="127"/>
      <c r="G215" s="127"/>
      <c r="H215" s="127"/>
      <c r="I215" s="127"/>
      <c r="J215" s="127"/>
      <c r="K215" s="127"/>
      <c r="L215" s="127"/>
      <c r="M215" s="127"/>
      <c r="N215" s="127"/>
      <c r="O215" s="127"/>
      <c r="P215" s="127"/>
    </row>
    <row r="216" spans="1:16">
      <c r="A216" s="127"/>
      <c r="B216" s="127"/>
      <c r="C216" s="127"/>
      <c r="D216" s="127"/>
      <c r="E216" s="127"/>
      <c r="F216" s="127"/>
      <c r="G216" s="127"/>
      <c r="H216" s="127"/>
      <c r="I216" s="127"/>
      <c r="J216" s="127"/>
      <c r="K216" s="127"/>
      <c r="L216" s="127"/>
      <c r="M216" s="127"/>
      <c r="N216" s="127"/>
      <c r="O216" s="127"/>
      <c r="P216" s="127"/>
    </row>
    <row r="217" spans="1:16">
      <c r="A217" s="127"/>
      <c r="B217" s="127"/>
      <c r="C217" s="127"/>
      <c r="D217" s="127"/>
      <c r="E217" s="127"/>
      <c r="F217" s="127"/>
      <c r="G217" s="127"/>
      <c r="H217" s="127"/>
      <c r="I217" s="127"/>
      <c r="J217" s="127"/>
      <c r="K217" s="127"/>
      <c r="L217" s="127"/>
      <c r="M217" s="127"/>
      <c r="N217" s="127"/>
      <c r="O217" s="127"/>
      <c r="P217" s="127"/>
    </row>
    <row r="218" spans="1:16">
      <c r="A218" s="127"/>
      <c r="B218" s="127"/>
      <c r="C218" s="127"/>
      <c r="D218" s="127"/>
      <c r="E218" s="127"/>
      <c r="F218" s="127"/>
      <c r="G218" s="127"/>
      <c r="H218" s="127"/>
      <c r="I218" s="127"/>
      <c r="J218" s="127"/>
      <c r="K218" s="127"/>
      <c r="L218" s="127"/>
      <c r="M218" s="127"/>
      <c r="N218" s="127"/>
      <c r="O218" s="127"/>
      <c r="P218" s="127"/>
    </row>
    <row r="219" spans="1:16">
      <c r="A219" s="127"/>
      <c r="B219" s="127"/>
      <c r="C219" s="127"/>
      <c r="D219" s="127"/>
      <c r="E219" s="127"/>
      <c r="F219" s="127"/>
      <c r="G219" s="127"/>
      <c r="H219" s="127"/>
      <c r="I219" s="127"/>
      <c r="J219" s="127"/>
      <c r="K219" s="127"/>
      <c r="L219" s="127"/>
      <c r="M219" s="127"/>
      <c r="N219" s="127"/>
      <c r="O219" s="127"/>
      <c r="P219" s="127"/>
    </row>
  </sheetData>
  <mergeCells count="1">
    <mergeCell ref="L4:P4"/>
  </mergeCells>
  <pageMargins left="0.7" right="0.7" top="0.75" bottom="0.75" header="0.3" footer="0.3"/>
  <pageSetup paperSize="9" scale="55" fitToHeight="2" orientation="portrait" horizontalDpi="0" verticalDpi="0"/>
  <rowBreaks count="1" manualBreakCount="1">
    <brk id="58" max="15"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3BA4E-A548-4C20-84F4-9651FD653A81}">
  <sheetPr>
    <tabColor rgb="FF00B050"/>
  </sheetPr>
  <dimension ref="A1:M81"/>
  <sheetViews>
    <sheetView workbookViewId="0">
      <selection activeCell="B40" sqref="B40"/>
    </sheetView>
  </sheetViews>
  <sheetFormatPr baseColWidth="10" defaultColWidth="8.83203125" defaultRowHeight="15"/>
  <cols>
    <col min="1" max="1" width="31.5" customWidth="1"/>
    <col min="2" max="2" width="16.83203125" customWidth="1"/>
    <col min="5" max="5" width="30.5" customWidth="1"/>
  </cols>
  <sheetData>
    <row r="1" spans="1:13" ht="28.5" customHeight="1" thickBot="1">
      <c r="A1" s="493" t="s">
        <v>147</v>
      </c>
      <c r="B1" s="494"/>
    </row>
    <row r="2" spans="1:13" ht="28.5" customHeight="1" thickBot="1">
      <c r="A2" s="493" t="s">
        <v>474</v>
      </c>
      <c r="B2" s="494"/>
    </row>
    <row r="3" spans="1:13" ht="16" thickBot="1">
      <c r="A3" s="132" t="s">
        <v>130</v>
      </c>
      <c r="B3" s="133" t="s">
        <v>148</v>
      </c>
    </row>
    <row r="4" spans="1:13">
      <c r="A4" s="129" t="s">
        <v>476</v>
      </c>
      <c r="B4" s="373">
        <v>0.16</v>
      </c>
    </row>
    <row r="5" spans="1:13">
      <c r="A5" s="130" t="s">
        <v>475</v>
      </c>
      <c r="B5" s="374">
        <v>0.28000000000000003</v>
      </c>
    </row>
    <row r="6" spans="1:13">
      <c r="A6" s="130" t="s">
        <v>477</v>
      </c>
      <c r="B6" s="374">
        <v>0.68</v>
      </c>
    </row>
    <row r="7" spans="1:13">
      <c r="A7" s="130" t="s">
        <v>478</v>
      </c>
      <c r="B7" s="374">
        <v>0.85</v>
      </c>
    </row>
    <row r="8" spans="1:13">
      <c r="A8" s="130" t="s">
        <v>479</v>
      </c>
      <c r="B8" s="374">
        <v>1.04</v>
      </c>
      <c r="M8" t="s">
        <v>376</v>
      </c>
    </row>
    <row r="9" spans="1:13">
      <c r="A9" s="130" t="s">
        <v>480</v>
      </c>
      <c r="B9" s="374">
        <v>2.23</v>
      </c>
    </row>
    <row r="10" spans="1:13">
      <c r="A10" s="137" t="s">
        <v>489</v>
      </c>
      <c r="B10" s="375">
        <v>2.02</v>
      </c>
    </row>
    <row r="11" spans="1:13">
      <c r="A11" s="137" t="s">
        <v>494</v>
      </c>
      <c r="B11" s="375">
        <v>3.39</v>
      </c>
    </row>
    <row r="12" spans="1:13" ht="16" thickBot="1">
      <c r="A12" s="131"/>
      <c r="B12" s="376"/>
    </row>
    <row r="15" spans="1:13" ht="20" thickBot="1">
      <c r="A15" s="493" t="s">
        <v>147</v>
      </c>
      <c r="B15" s="494"/>
    </row>
    <row r="16" spans="1:13" ht="20" thickBot="1">
      <c r="A16" s="493" t="s">
        <v>491</v>
      </c>
      <c r="B16" s="494"/>
    </row>
    <row r="17" spans="1:2" ht="16" thickBot="1">
      <c r="A17" s="132" t="s">
        <v>130</v>
      </c>
      <c r="B17" s="133" t="s">
        <v>298</v>
      </c>
    </row>
    <row r="18" spans="1:2">
      <c r="A18" s="129" t="s">
        <v>476</v>
      </c>
      <c r="B18" s="373">
        <v>0.04</v>
      </c>
    </row>
    <row r="19" spans="1:2">
      <c r="A19" s="130" t="s">
        <v>475</v>
      </c>
      <c r="B19" s="374">
        <v>0.12</v>
      </c>
    </row>
    <row r="20" spans="1:2">
      <c r="A20" s="130" t="s">
        <v>477</v>
      </c>
      <c r="B20" s="374">
        <v>0.17</v>
      </c>
    </row>
    <row r="21" spans="1:2">
      <c r="A21" s="130" t="s">
        <v>478</v>
      </c>
      <c r="B21" s="374">
        <v>0.5</v>
      </c>
    </row>
    <row r="22" spans="1:2">
      <c r="A22" s="130" t="s">
        <v>479</v>
      </c>
      <c r="B22" s="374">
        <v>0.81</v>
      </c>
    </row>
    <row r="23" spans="1:2">
      <c r="A23" s="130" t="s">
        <v>480</v>
      </c>
      <c r="B23" s="374">
        <v>1.82</v>
      </c>
    </row>
    <row r="24" spans="1:2">
      <c r="A24" s="137" t="s">
        <v>489</v>
      </c>
      <c r="B24" s="375">
        <v>1.82</v>
      </c>
    </row>
    <row r="25" spans="1:2">
      <c r="A25" s="137" t="s">
        <v>494</v>
      </c>
      <c r="B25" s="375">
        <v>4.3</v>
      </c>
    </row>
    <row r="26" spans="1:2" ht="16" thickBot="1">
      <c r="A26" s="131"/>
      <c r="B26" s="136"/>
    </row>
    <row r="29" spans="1:2" ht="20" thickBot="1">
      <c r="A29" s="493" t="s">
        <v>147</v>
      </c>
      <c r="B29" s="494"/>
    </row>
    <row r="30" spans="1:2" ht="20" thickBot="1">
      <c r="A30" s="493" t="s">
        <v>492</v>
      </c>
      <c r="B30" s="494"/>
    </row>
    <row r="31" spans="1:2" ht="16" thickBot="1">
      <c r="A31" s="132" t="s">
        <v>130</v>
      </c>
      <c r="B31" s="133" t="s">
        <v>277</v>
      </c>
    </row>
    <row r="32" spans="1:2">
      <c r="A32" s="129" t="s">
        <v>476</v>
      </c>
      <c r="B32" s="373">
        <v>0.44</v>
      </c>
    </row>
    <row r="33" spans="1:2">
      <c r="A33" s="130" t="s">
        <v>475</v>
      </c>
      <c r="B33" s="374">
        <v>0.71</v>
      </c>
    </row>
    <row r="34" spans="1:2">
      <c r="A34" s="130" t="s">
        <v>477</v>
      </c>
      <c r="B34" s="374">
        <v>1.62</v>
      </c>
    </row>
    <row r="35" spans="1:2">
      <c r="A35" s="130" t="s">
        <v>478</v>
      </c>
      <c r="B35" s="374">
        <v>1.92</v>
      </c>
    </row>
    <row r="36" spans="1:2">
      <c r="A36" s="130" t="s">
        <v>479</v>
      </c>
      <c r="B36" s="374">
        <v>1.89</v>
      </c>
    </row>
    <row r="37" spans="1:2">
      <c r="A37" s="130" t="s">
        <v>480</v>
      </c>
      <c r="B37" s="374">
        <v>3.51</v>
      </c>
    </row>
    <row r="38" spans="1:2">
      <c r="A38" s="137" t="s">
        <v>489</v>
      </c>
      <c r="B38" s="375">
        <v>3.66</v>
      </c>
    </row>
    <row r="39" spans="1:2">
      <c r="A39" s="137" t="s">
        <v>494</v>
      </c>
      <c r="B39" s="375">
        <v>6.05</v>
      </c>
    </row>
    <row r="40" spans="1:2" ht="16" thickBot="1">
      <c r="A40" s="131"/>
      <c r="B40" s="136"/>
    </row>
    <row r="42" spans="1:2" ht="20" thickBot="1">
      <c r="A42" s="493" t="s">
        <v>147</v>
      </c>
      <c r="B42" s="494"/>
    </row>
    <row r="43" spans="1:2" ht="20" thickBot="1">
      <c r="A43" s="493" t="s">
        <v>485</v>
      </c>
      <c r="B43" s="494"/>
    </row>
    <row r="44" spans="1:2" ht="16" thickBot="1">
      <c r="A44" s="132" t="s">
        <v>130</v>
      </c>
      <c r="B44" s="133" t="s">
        <v>279</v>
      </c>
    </row>
    <row r="45" spans="1:2">
      <c r="A45" s="129" t="s">
        <v>476</v>
      </c>
      <c r="B45" s="373">
        <v>1.04</v>
      </c>
    </row>
    <row r="46" spans="1:2">
      <c r="A46" s="130" t="s">
        <v>475</v>
      </c>
      <c r="B46" s="374">
        <v>1.6</v>
      </c>
    </row>
    <row r="47" spans="1:2">
      <c r="A47" s="130" t="s">
        <v>477</v>
      </c>
      <c r="B47" s="374">
        <v>1.75</v>
      </c>
    </row>
    <row r="48" spans="1:2">
      <c r="A48" s="130" t="s">
        <v>478</v>
      </c>
      <c r="B48" s="374">
        <v>1.95</v>
      </c>
    </row>
    <row r="49" spans="1:2">
      <c r="A49" s="130" t="s">
        <v>479</v>
      </c>
      <c r="B49" s="374">
        <v>2.99</v>
      </c>
    </row>
    <row r="50" spans="1:2">
      <c r="A50" s="130" t="s">
        <v>480</v>
      </c>
      <c r="B50" s="374">
        <v>4.88</v>
      </c>
    </row>
    <row r="51" spans="1:2">
      <c r="A51" s="137" t="s">
        <v>484</v>
      </c>
      <c r="B51" s="375">
        <v>0.8</v>
      </c>
    </row>
    <row r="52" spans="1:2">
      <c r="A52" s="137"/>
      <c r="B52" s="138"/>
    </row>
    <row r="53" spans="1:2" ht="16" thickBot="1">
      <c r="A53" s="131"/>
      <c r="B53" s="136"/>
    </row>
    <row r="56" spans="1:2" ht="20" thickBot="1">
      <c r="A56" s="283" t="s">
        <v>147</v>
      </c>
      <c r="B56" s="284"/>
    </row>
    <row r="57" spans="1:2" ht="20" thickBot="1">
      <c r="A57" s="283" t="s">
        <v>33</v>
      </c>
      <c r="B57" s="284"/>
    </row>
    <row r="58" spans="1:2" ht="16" thickBot="1">
      <c r="A58" s="132" t="s">
        <v>130</v>
      </c>
      <c r="B58" s="133" t="s">
        <v>148</v>
      </c>
    </row>
    <row r="59" spans="1:2">
      <c r="A59" s="129"/>
      <c r="B59" s="134"/>
    </row>
    <row r="60" spans="1:2">
      <c r="A60" s="130"/>
      <c r="B60" s="135"/>
    </row>
    <row r="61" spans="1:2">
      <c r="A61" s="130"/>
      <c r="B61" s="135"/>
    </row>
    <row r="62" spans="1:2">
      <c r="A62" s="130"/>
      <c r="B62" s="135"/>
    </row>
    <row r="63" spans="1:2">
      <c r="A63" s="130"/>
      <c r="B63" s="135"/>
    </row>
    <row r="64" spans="1:2">
      <c r="A64" s="130"/>
      <c r="B64" s="135"/>
    </row>
    <row r="65" spans="1:2">
      <c r="A65" s="137"/>
      <c r="B65" s="138"/>
    </row>
    <row r="66" spans="1:2">
      <c r="A66" s="137"/>
      <c r="B66" s="138"/>
    </row>
    <row r="67" spans="1:2" ht="16" thickBot="1">
      <c r="A67" s="131"/>
      <c r="B67" s="136"/>
    </row>
    <row r="70" spans="1:2" ht="20" thickBot="1">
      <c r="A70" s="283" t="s">
        <v>147</v>
      </c>
      <c r="B70" s="284"/>
    </row>
    <row r="71" spans="1:2" ht="20" thickBot="1">
      <c r="A71" s="283" t="s">
        <v>297</v>
      </c>
      <c r="B71" s="284"/>
    </row>
    <row r="72" spans="1:2" ht="16" thickBot="1">
      <c r="A72" s="132" t="s">
        <v>130</v>
      </c>
      <c r="B72" s="133" t="s">
        <v>148</v>
      </c>
    </row>
    <row r="73" spans="1:2">
      <c r="A73" s="129"/>
      <c r="B73" s="134"/>
    </row>
    <row r="74" spans="1:2">
      <c r="A74" s="130"/>
      <c r="B74" s="135"/>
    </row>
    <row r="75" spans="1:2">
      <c r="A75" s="130"/>
      <c r="B75" s="135"/>
    </row>
    <row r="76" spans="1:2">
      <c r="A76" s="130"/>
      <c r="B76" s="135"/>
    </row>
    <row r="77" spans="1:2">
      <c r="A77" s="130"/>
      <c r="B77" s="135"/>
    </row>
    <row r="78" spans="1:2">
      <c r="A78" s="130"/>
      <c r="B78" s="135"/>
    </row>
    <row r="79" spans="1:2">
      <c r="A79" s="137"/>
      <c r="B79" s="138"/>
    </row>
    <row r="80" spans="1:2">
      <c r="A80" s="137"/>
      <c r="B80" s="138"/>
    </row>
    <row r="81" spans="1:2" ht="16" thickBot="1">
      <c r="A81" s="131"/>
      <c r="B81" s="136"/>
    </row>
  </sheetData>
  <mergeCells count="8">
    <mergeCell ref="A42:B42"/>
    <mergeCell ref="A43:B43"/>
    <mergeCell ref="A1:B1"/>
    <mergeCell ref="A2:B2"/>
    <mergeCell ref="A15:B15"/>
    <mergeCell ref="A16:B16"/>
    <mergeCell ref="A29:B29"/>
    <mergeCell ref="A30:B30"/>
  </mergeCells>
  <pageMargins left="0.7" right="0.7" top="0.75" bottom="0.75" header="0.3" footer="0.3"/>
  <pageSetup paperSize="256"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61C0-35C2-4FD6-B2AC-B5697863049E}">
  <sheetPr codeName="Sheet7">
    <tabColor rgb="FF7030A0"/>
  </sheetPr>
  <dimension ref="A1:I109"/>
  <sheetViews>
    <sheetView zoomScaleNormal="100" workbookViewId="0"/>
  </sheetViews>
  <sheetFormatPr baseColWidth="10" defaultColWidth="8.83203125" defaultRowHeight="15"/>
  <cols>
    <col min="1" max="1" width="45" customWidth="1"/>
    <col min="2" max="2" width="21.5" style="51" customWidth="1"/>
    <col min="3" max="3" width="24.5" style="10" customWidth="1"/>
    <col min="4" max="4" width="20.33203125" style="51" customWidth="1"/>
    <col min="5" max="5" width="27" style="10" customWidth="1"/>
    <col min="6" max="6" width="20.5" style="51" customWidth="1"/>
    <col min="7" max="7" width="20" style="10" customWidth="1"/>
    <col min="8" max="8" width="20.83203125" style="51" customWidth="1"/>
    <col min="9" max="9" width="46.1640625" style="52" customWidth="1"/>
  </cols>
  <sheetData>
    <row r="1" spans="1:9" ht="126" customHeight="1" thickBot="1">
      <c r="A1" s="76" t="s">
        <v>33</v>
      </c>
      <c r="B1" s="77"/>
      <c r="C1" s="78"/>
      <c r="D1" s="77"/>
      <c r="E1" s="78"/>
      <c r="F1" s="77"/>
      <c r="G1" s="78"/>
      <c r="H1" s="77"/>
      <c r="I1" s="79"/>
    </row>
    <row r="2" spans="1:9" ht="51.75" customHeight="1" thickBot="1">
      <c r="A2" s="513" t="s">
        <v>146</v>
      </c>
      <c r="B2" s="514"/>
      <c r="C2" s="514"/>
      <c r="D2" s="514"/>
      <c r="E2" s="514"/>
      <c r="F2" s="514"/>
      <c r="G2" s="514"/>
      <c r="H2" s="514"/>
      <c r="I2" s="515"/>
    </row>
    <row r="3" spans="1:9">
      <c r="A3" s="498" t="s">
        <v>116</v>
      </c>
      <c r="B3" s="505"/>
      <c r="C3" s="505"/>
      <c r="D3" s="505"/>
      <c r="E3" s="505"/>
      <c r="F3" s="505"/>
      <c r="G3" s="505"/>
      <c r="H3" s="505"/>
      <c r="I3" s="506"/>
    </row>
    <row r="4" spans="1:9">
      <c r="A4" s="516"/>
      <c r="B4" s="517"/>
      <c r="C4" s="517"/>
      <c r="D4" s="517"/>
      <c r="E4" s="517"/>
      <c r="F4" s="517"/>
      <c r="G4" s="517"/>
      <c r="H4" s="517"/>
      <c r="I4" s="518"/>
    </row>
    <row r="5" spans="1:9">
      <c r="A5" s="80"/>
      <c r="B5" s="81"/>
      <c r="C5" s="46"/>
      <c r="D5" s="81"/>
      <c r="E5" s="46"/>
      <c r="F5" s="81"/>
      <c r="G5" s="46"/>
      <c r="H5" s="81"/>
      <c r="I5" s="82"/>
    </row>
    <row r="6" spans="1:9" ht="16">
      <c r="A6" s="502" t="s">
        <v>117</v>
      </c>
      <c r="B6" s="503"/>
      <c r="C6" s="503"/>
      <c r="D6" s="503"/>
      <c r="E6" s="503"/>
      <c r="F6" s="503"/>
      <c r="G6" s="503"/>
      <c r="H6" s="503"/>
      <c r="I6" s="504"/>
    </row>
    <row r="7" spans="1:9">
      <c r="A7" s="498" t="s">
        <v>118</v>
      </c>
      <c r="B7" s="505"/>
      <c r="C7" s="505"/>
      <c r="D7" s="505"/>
      <c r="E7" s="505"/>
      <c r="F7" s="505"/>
      <c r="G7" s="505"/>
      <c r="H7" s="505"/>
      <c r="I7" s="506"/>
    </row>
    <row r="8" spans="1:9" ht="30" customHeight="1">
      <c r="A8" s="498"/>
      <c r="B8" s="505"/>
      <c r="C8" s="505"/>
      <c r="D8" s="505"/>
      <c r="E8" s="505"/>
      <c r="F8" s="505"/>
      <c r="G8" s="505"/>
      <c r="H8" s="505"/>
      <c r="I8" s="506"/>
    </row>
    <row r="9" spans="1:9" ht="16">
      <c r="A9" s="84"/>
      <c r="B9" s="85"/>
      <c r="C9" s="86"/>
      <c r="D9" s="85"/>
      <c r="E9" s="86"/>
      <c r="F9" s="85"/>
      <c r="G9" s="86"/>
      <c r="H9" s="85"/>
      <c r="I9" s="87"/>
    </row>
    <row r="10" spans="1:9" ht="16">
      <c r="A10" s="502" t="s">
        <v>119</v>
      </c>
      <c r="B10" s="503"/>
      <c r="C10" s="503"/>
      <c r="D10" s="503"/>
      <c r="E10" s="503"/>
      <c r="F10" s="503"/>
      <c r="G10" s="503"/>
      <c r="H10" s="503"/>
      <c r="I10" s="504"/>
    </row>
    <row r="11" spans="1:9" ht="16">
      <c r="A11" s="84"/>
      <c r="B11" s="85"/>
      <c r="C11" s="86"/>
      <c r="D11" s="85"/>
      <c r="E11" s="86"/>
      <c r="F11" s="85"/>
      <c r="G11" s="86"/>
      <c r="H11" s="85"/>
      <c r="I11" s="87"/>
    </row>
    <row r="12" spans="1:9" ht="16">
      <c r="A12" s="84" t="s">
        <v>120</v>
      </c>
      <c r="B12" s="85"/>
      <c r="C12" s="86"/>
      <c r="D12" s="85"/>
      <c r="E12" s="86"/>
      <c r="F12" s="85"/>
      <c r="G12" s="86"/>
      <c r="H12" s="85"/>
      <c r="I12" s="87"/>
    </row>
    <row r="13" spans="1:9" ht="16">
      <c r="A13" s="84" t="s">
        <v>33</v>
      </c>
      <c r="B13" s="85"/>
      <c r="C13" s="86"/>
      <c r="D13" s="85"/>
      <c r="E13" s="86"/>
      <c r="F13" s="85"/>
      <c r="G13" s="86"/>
      <c r="H13" s="85"/>
      <c r="I13" s="87"/>
    </row>
    <row r="14" spans="1:9" ht="16">
      <c r="A14" s="84" t="s">
        <v>121</v>
      </c>
      <c r="B14" s="85"/>
      <c r="C14" s="86"/>
      <c r="D14" s="85"/>
      <c r="E14" s="86"/>
      <c r="F14" s="85"/>
      <c r="G14" s="86"/>
      <c r="H14" s="85"/>
      <c r="I14" s="87"/>
    </row>
    <row r="15" spans="1:9" ht="16">
      <c r="A15" s="498"/>
      <c r="B15" s="505"/>
      <c r="C15" s="505"/>
      <c r="D15" s="505"/>
      <c r="E15" s="505"/>
      <c r="F15" s="505"/>
      <c r="G15" s="505"/>
      <c r="H15" s="505"/>
      <c r="I15" s="506"/>
    </row>
    <row r="16" spans="1:9">
      <c r="A16" s="498" t="s">
        <v>122</v>
      </c>
      <c r="B16" s="499"/>
      <c r="C16" s="499"/>
      <c r="D16" s="499"/>
      <c r="E16" s="499"/>
      <c r="F16" s="499"/>
      <c r="G16" s="499"/>
      <c r="H16" s="499"/>
      <c r="I16" s="500"/>
    </row>
    <row r="17" spans="1:9" ht="16">
      <c r="A17" s="84"/>
      <c r="B17" s="85"/>
      <c r="C17" s="86"/>
      <c r="D17" s="85"/>
      <c r="E17" s="86"/>
      <c r="F17" s="85"/>
      <c r="G17" s="86"/>
      <c r="H17" s="85"/>
      <c r="I17" s="87"/>
    </row>
    <row r="18" spans="1:9">
      <c r="A18" s="498" t="s">
        <v>127</v>
      </c>
      <c r="B18" s="499"/>
      <c r="C18" s="499"/>
      <c r="D18" s="499"/>
      <c r="E18" s="499"/>
      <c r="F18" s="499"/>
      <c r="G18" s="499"/>
      <c r="H18" s="499"/>
      <c r="I18" s="500"/>
    </row>
    <row r="19" spans="1:9">
      <c r="A19" s="501"/>
      <c r="B19" s="499"/>
      <c r="C19" s="499"/>
      <c r="D19" s="499"/>
      <c r="E19" s="499"/>
      <c r="F19" s="499"/>
      <c r="G19" s="499"/>
      <c r="H19" s="499"/>
      <c r="I19" s="500"/>
    </row>
    <row r="20" spans="1:9">
      <c r="A20" s="501"/>
      <c r="B20" s="499"/>
      <c r="C20" s="499"/>
      <c r="D20" s="499"/>
      <c r="E20" s="499"/>
      <c r="F20" s="499"/>
      <c r="G20" s="499"/>
      <c r="H20" s="499"/>
      <c r="I20" s="500"/>
    </row>
    <row r="21" spans="1:9" ht="16">
      <c r="A21" s="84"/>
      <c r="B21" s="85"/>
      <c r="C21" s="86"/>
      <c r="D21" s="85"/>
      <c r="E21" s="86"/>
      <c r="F21" s="85"/>
      <c r="G21" s="86"/>
      <c r="H21" s="85"/>
      <c r="I21" s="87"/>
    </row>
    <row r="22" spans="1:9">
      <c r="A22" s="498" t="s">
        <v>123</v>
      </c>
      <c r="B22" s="499"/>
      <c r="C22" s="499"/>
      <c r="D22" s="499"/>
      <c r="E22" s="499"/>
      <c r="F22" s="499"/>
      <c r="G22" s="499"/>
      <c r="H22" s="499"/>
      <c r="I22" s="500"/>
    </row>
    <row r="23" spans="1:9">
      <c r="A23" s="501"/>
      <c r="B23" s="499"/>
      <c r="C23" s="499"/>
      <c r="D23" s="499"/>
      <c r="E23" s="499"/>
      <c r="F23" s="499"/>
      <c r="G23" s="499"/>
      <c r="H23" s="499"/>
      <c r="I23" s="500"/>
    </row>
    <row r="24" spans="1:9">
      <c r="A24" s="501"/>
      <c r="B24" s="499"/>
      <c r="C24" s="499"/>
      <c r="D24" s="499"/>
      <c r="E24" s="499"/>
      <c r="F24" s="499"/>
      <c r="G24" s="499"/>
      <c r="H24" s="499"/>
      <c r="I24" s="500"/>
    </row>
    <row r="25" spans="1:9" ht="16">
      <c r="A25" s="84"/>
      <c r="B25" s="85"/>
      <c r="C25" s="86"/>
      <c r="D25" s="85"/>
      <c r="E25" s="86"/>
      <c r="F25" s="85"/>
      <c r="G25" s="86"/>
      <c r="H25" s="85"/>
      <c r="I25" s="87"/>
    </row>
    <row r="26" spans="1:9" ht="16">
      <c r="A26" s="502" t="s">
        <v>124</v>
      </c>
      <c r="B26" s="503"/>
      <c r="C26" s="503"/>
      <c r="D26" s="503"/>
      <c r="E26" s="503"/>
      <c r="F26" s="503"/>
      <c r="G26" s="503"/>
      <c r="H26" s="503"/>
      <c r="I26" s="504"/>
    </row>
    <row r="27" spans="1:9" ht="16">
      <c r="A27" s="84"/>
      <c r="B27" s="88"/>
      <c r="C27" s="88"/>
      <c r="D27" s="88"/>
      <c r="E27" s="88"/>
      <c r="F27" s="88"/>
      <c r="G27" s="88"/>
      <c r="H27" s="88"/>
      <c r="I27" s="89"/>
    </row>
    <row r="28" spans="1:9" ht="16">
      <c r="A28" s="84" t="s">
        <v>125</v>
      </c>
      <c r="B28" s="88"/>
      <c r="C28" s="88"/>
      <c r="D28" s="88"/>
      <c r="E28" s="88"/>
      <c r="F28" s="88"/>
      <c r="G28" s="88"/>
      <c r="H28" s="88"/>
      <c r="I28" s="89"/>
    </row>
    <row r="29" spans="1:9" ht="16">
      <c r="A29" s="84"/>
      <c r="B29" s="85"/>
      <c r="C29" s="86"/>
      <c r="D29" s="85"/>
      <c r="E29" s="86"/>
      <c r="F29" s="85"/>
      <c r="G29" s="86"/>
      <c r="H29" s="85"/>
      <c r="I29" s="87"/>
    </row>
    <row r="30" spans="1:9">
      <c r="A30" s="498" t="s">
        <v>126</v>
      </c>
      <c r="B30" s="505"/>
      <c r="C30" s="505"/>
      <c r="D30" s="505"/>
      <c r="E30" s="505"/>
      <c r="F30" s="505"/>
      <c r="G30" s="505"/>
      <c r="H30" s="505"/>
      <c r="I30" s="506"/>
    </row>
    <row r="31" spans="1:9">
      <c r="A31" s="501"/>
      <c r="B31" s="499"/>
      <c r="C31" s="499"/>
      <c r="D31" s="499"/>
      <c r="E31" s="499"/>
      <c r="F31" s="499"/>
      <c r="G31" s="499"/>
      <c r="H31" s="499"/>
      <c r="I31" s="500"/>
    </row>
    <row r="32" spans="1:9" ht="16">
      <c r="A32" s="84"/>
      <c r="B32" s="85"/>
      <c r="C32" s="86"/>
      <c r="D32" s="85"/>
      <c r="E32" s="86"/>
      <c r="F32" s="85"/>
      <c r="G32" s="86"/>
      <c r="H32" s="85"/>
      <c r="I32" s="87"/>
    </row>
    <row r="33" spans="1:9" ht="16" thickBot="1">
      <c r="A33" s="90"/>
      <c r="B33" s="91"/>
      <c r="C33" s="91"/>
      <c r="D33" s="91"/>
      <c r="E33" s="91"/>
      <c r="F33" s="91"/>
      <c r="G33" s="91"/>
      <c r="H33" s="91"/>
      <c r="I33" s="92"/>
    </row>
    <row r="34" spans="1:9" ht="25">
      <c r="A34" s="507" t="s">
        <v>128</v>
      </c>
      <c r="B34" s="508"/>
      <c r="C34" s="508"/>
      <c r="D34" s="508"/>
      <c r="E34" s="508"/>
      <c r="F34" s="508"/>
      <c r="G34" s="508"/>
      <c r="H34" s="508"/>
      <c r="I34" s="508"/>
    </row>
    <row r="35" spans="1:9">
      <c r="A35" s="83"/>
      <c r="B35" s="83"/>
      <c r="C35" s="83"/>
      <c r="D35" s="83"/>
      <c r="E35" s="83"/>
      <c r="F35" s="83"/>
      <c r="G35" s="83"/>
      <c r="H35" s="83"/>
      <c r="I35" s="83"/>
    </row>
    <row r="36" spans="1:9" ht="36" customHeight="1">
      <c r="A36" s="509" t="s">
        <v>129</v>
      </c>
      <c r="B36" s="510"/>
      <c r="C36" s="510"/>
      <c r="D36" s="510"/>
      <c r="E36" s="510"/>
      <c r="F36" s="510"/>
      <c r="G36" s="510"/>
      <c r="H36" s="510"/>
      <c r="I36" s="510"/>
    </row>
    <row r="37" spans="1:9" ht="15" customHeight="1">
      <c r="A37" s="495" t="s">
        <v>133</v>
      </c>
      <c r="B37" s="496"/>
      <c r="C37" s="496"/>
      <c r="D37" s="496"/>
      <c r="E37" s="496"/>
      <c r="F37" s="496"/>
      <c r="G37" s="496"/>
      <c r="H37" s="496"/>
      <c r="I37" s="496"/>
    </row>
    <row r="38" spans="1:9" ht="69.75" customHeight="1">
      <c r="A38" s="497"/>
      <c r="B38" s="497"/>
      <c r="C38" s="497"/>
      <c r="D38" s="497"/>
      <c r="E38" s="497"/>
      <c r="F38" s="497"/>
      <c r="G38" s="497"/>
      <c r="H38" s="497"/>
      <c r="I38" s="497"/>
    </row>
    <row r="39" spans="1:9" ht="15" customHeight="1" thickBot="1">
      <c r="A39" s="73"/>
      <c r="B39" s="74"/>
      <c r="C39" s="74"/>
      <c r="D39" s="74"/>
      <c r="E39" s="74"/>
      <c r="F39" s="74"/>
      <c r="G39" s="74"/>
      <c r="H39" s="74"/>
      <c r="I39" s="74"/>
    </row>
    <row r="40" spans="1:9" ht="49">
      <c r="A40" s="175" t="s">
        <v>130</v>
      </c>
      <c r="B40" s="213" t="s">
        <v>191</v>
      </c>
      <c r="C40" s="214" t="s">
        <v>192</v>
      </c>
      <c r="D40" s="107" t="s">
        <v>193</v>
      </c>
      <c r="E40" s="176" t="s">
        <v>194</v>
      </c>
    </row>
    <row r="41" spans="1:9">
      <c r="A41" s="152" t="s">
        <v>202</v>
      </c>
      <c r="B41" s="177">
        <v>9412</v>
      </c>
      <c r="C41" s="178">
        <v>9412</v>
      </c>
      <c r="D41" s="177">
        <v>3138</v>
      </c>
      <c r="E41" s="178">
        <v>3138</v>
      </c>
    </row>
    <row r="42" spans="1:9">
      <c r="A42" s="415" t="s">
        <v>486</v>
      </c>
      <c r="B42" s="282">
        <v>6750</v>
      </c>
      <c r="C42" s="416">
        <v>7287</v>
      </c>
      <c r="D42" s="282">
        <v>2250</v>
      </c>
      <c r="E42" s="416">
        <v>2429</v>
      </c>
    </row>
    <row r="43" spans="1:9">
      <c r="A43" s="152" t="s">
        <v>169</v>
      </c>
      <c r="B43" s="177">
        <v>5602</v>
      </c>
      <c r="C43" s="178">
        <v>5602</v>
      </c>
      <c r="D43" s="177">
        <v>1867</v>
      </c>
      <c r="E43" s="178">
        <v>1867</v>
      </c>
    </row>
    <row r="44" spans="1:9">
      <c r="A44" s="152" t="s">
        <v>189</v>
      </c>
      <c r="B44" s="177">
        <v>4300</v>
      </c>
      <c r="C44" s="178">
        <v>5000</v>
      </c>
      <c r="D44" s="177">
        <v>1433</v>
      </c>
      <c r="E44" s="178">
        <v>1667</v>
      </c>
    </row>
    <row r="45" spans="1:9">
      <c r="A45" s="152" t="s">
        <v>301</v>
      </c>
      <c r="B45" s="177">
        <v>4050</v>
      </c>
      <c r="C45" s="178">
        <v>4050</v>
      </c>
      <c r="D45" s="177">
        <v>1350</v>
      </c>
      <c r="E45" s="275">
        <v>1350</v>
      </c>
    </row>
    <row r="46" spans="1:9">
      <c r="A46" s="152" t="s">
        <v>166</v>
      </c>
      <c r="B46" s="177">
        <v>3416</v>
      </c>
      <c r="C46" s="178">
        <v>3416</v>
      </c>
      <c r="D46" s="177">
        <v>1139</v>
      </c>
      <c r="E46" s="178">
        <v>1139</v>
      </c>
    </row>
    <row r="47" spans="1:9">
      <c r="A47" s="152" t="s">
        <v>170</v>
      </c>
      <c r="B47" s="177">
        <v>3415</v>
      </c>
      <c r="C47" s="178">
        <v>3415</v>
      </c>
      <c r="D47" s="177">
        <v>1138</v>
      </c>
      <c r="E47" s="178">
        <v>1138</v>
      </c>
    </row>
    <row r="48" spans="1:9">
      <c r="A48" s="152" t="s">
        <v>190</v>
      </c>
      <c r="B48" s="177">
        <v>3300</v>
      </c>
      <c r="C48" s="178">
        <v>3750</v>
      </c>
      <c r="D48" s="177">
        <v>1100</v>
      </c>
      <c r="E48" s="178">
        <v>1250</v>
      </c>
    </row>
    <row r="49" spans="1:9">
      <c r="A49" s="152" t="s">
        <v>167</v>
      </c>
      <c r="B49" s="177">
        <v>3210</v>
      </c>
      <c r="C49" s="178">
        <v>3210</v>
      </c>
      <c r="D49" s="177">
        <v>1067</v>
      </c>
      <c r="E49" s="178">
        <v>1067</v>
      </c>
    </row>
    <row r="50" spans="1:9">
      <c r="A50" s="152" t="s">
        <v>144</v>
      </c>
      <c r="B50" s="177">
        <v>3254</v>
      </c>
      <c r="C50" s="178">
        <v>3254</v>
      </c>
      <c r="D50" s="177">
        <v>1000</v>
      </c>
      <c r="E50" s="178">
        <v>1085</v>
      </c>
    </row>
    <row r="51" spans="1:9">
      <c r="A51" s="152" t="s">
        <v>135</v>
      </c>
      <c r="B51" s="177">
        <v>2333</v>
      </c>
      <c r="C51" s="178">
        <v>2333</v>
      </c>
      <c r="D51" s="177">
        <v>778</v>
      </c>
      <c r="E51" s="178">
        <v>778</v>
      </c>
    </row>
    <row r="52" spans="1:9">
      <c r="A52" s="152" t="s">
        <v>174</v>
      </c>
      <c r="B52" s="177">
        <v>2089</v>
      </c>
      <c r="C52" s="178">
        <v>2089</v>
      </c>
      <c r="D52" s="177">
        <v>696</v>
      </c>
      <c r="E52" s="178">
        <v>696</v>
      </c>
    </row>
    <row r="53" spans="1:9">
      <c r="A53" s="152" t="s">
        <v>187</v>
      </c>
      <c r="B53" s="177">
        <v>1950</v>
      </c>
      <c r="C53" s="178">
        <v>3088</v>
      </c>
      <c r="D53" s="177">
        <v>650</v>
      </c>
      <c r="E53" s="178">
        <v>1029</v>
      </c>
    </row>
    <row r="54" spans="1:9">
      <c r="A54" s="152" t="s">
        <v>171</v>
      </c>
      <c r="B54" s="177">
        <v>1800</v>
      </c>
      <c r="C54" s="178">
        <v>3063</v>
      </c>
      <c r="D54" s="177">
        <v>600</v>
      </c>
      <c r="E54" s="178">
        <v>1021</v>
      </c>
    </row>
    <row r="55" spans="1:9">
      <c r="A55" s="152" t="s">
        <v>59</v>
      </c>
      <c r="B55" s="177">
        <v>1300</v>
      </c>
      <c r="C55" s="178">
        <v>1595</v>
      </c>
      <c r="D55" s="177">
        <v>433</v>
      </c>
      <c r="E55" s="178">
        <v>531</v>
      </c>
    </row>
    <row r="56" spans="1:9">
      <c r="A56" s="16" t="s">
        <v>311</v>
      </c>
      <c r="B56" s="177">
        <v>900</v>
      </c>
      <c r="C56" s="178">
        <v>1182</v>
      </c>
      <c r="D56" s="177">
        <v>300</v>
      </c>
      <c r="E56" s="178">
        <v>394</v>
      </c>
    </row>
    <row r="57" spans="1:9">
      <c r="A57" s="152" t="s">
        <v>203</v>
      </c>
      <c r="B57" s="177">
        <v>513</v>
      </c>
      <c r="C57" s="178">
        <v>513</v>
      </c>
      <c r="D57" s="177">
        <v>171</v>
      </c>
      <c r="E57" s="178">
        <v>171</v>
      </c>
    </row>
    <row r="58" spans="1:9">
      <c r="A58" s="152" t="s">
        <v>136</v>
      </c>
      <c r="B58" s="177">
        <v>300</v>
      </c>
      <c r="C58" s="178">
        <v>420</v>
      </c>
      <c r="D58" s="177">
        <v>100</v>
      </c>
      <c r="E58" s="178">
        <v>140</v>
      </c>
    </row>
    <row r="59" spans="1:9">
      <c r="A59" s="152"/>
      <c r="B59" s="177"/>
      <c r="C59" s="178"/>
      <c r="D59" s="177"/>
      <c r="E59" s="178"/>
    </row>
    <row r="61" spans="1:9" ht="24">
      <c r="A61" s="511" t="s">
        <v>131</v>
      </c>
      <c r="B61" s="512"/>
      <c r="C61" s="512"/>
      <c r="D61" s="512"/>
      <c r="E61" s="512"/>
      <c r="F61" s="512"/>
      <c r="G61" s="512"/>
      <c r="H61" s="512"/>
      <c r="I61" s="512"/>
    </row>
    <row r="62" spans="1:9" ht="15" customHeight="1">
      <c r="A62" s="495" t="s">
        <v>133</v>
      </c>
      <c r="B62" s="496"/>
      <c r="C62" s="496"/>
      <c r="D62" s="496"/>
      <c r="E62" s="496"/>
      <c r="F62" s="496"/>
      <c r="G62" s="496"/>
      <c r="H62" s="496"/>
      <c r="I62" s="496"/>
    </row>
    <row r="63" spans="1:9" ht="67.5" customHeight="1">
      <c r="A63" s="497"/>
      <c r="B63" s="497"/>
      <c r="C63" s="497"/>
      <c r="D63" s="497"/>
      <c r="E63" s="497"/>
      <c r="F63" s="497"/>
      <c r="G63" s="497"/>
      <c r="H63" s="497"/>
      <c r="I63" s="497"/>
    </row>
    <row r="64" spans="1:9" ht="16" thickBot="1">
      <c r="A64" s="73"/>
      <c r="B64" s="74"/>
      <c r="C64" s="74"/>
      <c r="D64" s="74"/>
      <c r="E64" s="74"/>
      <c r="F64" s="74"/>
      <c r="G64" s="74"/>
      <c r="H64" s="74"/>
      <c r="I64" s="74"/>
    </row>
    <row r="65" spans="1:5" ht="50" thickBot="1">
      <c r="A65" s="93" t="s">
        <v>130</v>
      </c>
      <c r="B65" s="213" t="s">
        <v>191</v>
      </c>
      <c r="C65" s="214" t="s">
        <v>192</v>
      </c>
      <c r="D65" s="107" t="s">
        <v>193</v>
      </c>
      <c r="E65" s="176" t="s">
        <v>194</v>
      </c>
    </row>
    <row r="66" spans="1:5" ht="16" thickBot="1">
      <c r="A66" s="95" t="s">
        <v>301</v>
      </c>
      <c r="B66" s="99">
        <v>4050</v>
      </c>
      <c r="C66" s="100">
        <v>4050</v>
      </c>
      <c r="D66" s="96">
        <v>1350</v>
      </c>
      <c r="E66" s="276">
        <v>1350</v>
      </c>
    </row>
    <row r="67" spans="1:5">
      <c r="A67" s="95" t="s">
        <v>175</v>
      </c>
      <c r="B67" s="94">
        <v>2642</v>
      </c>
      <c r="C67" s="101">
        <v>3071</v>
      </c>
      <c r="D67" s="97">
        <v>880</v>
      </c>
      <c r="E67" s="105">
        <v>1023</v>
      </c>
    </row>
    <row r="68" spans="1:5">
      <c r="A68" s="16" t="s">
        <v>189</v>
      </c>
      <c r="B68" s="94">
        <v>1800</v>
      </c>
      <c r="C68" s="101">
        <v>1800</v>
      </c>
      <c r="D68" s="97">
        <v>600</v>
      </c>
      <c r="E68" s="105">
        <v>600</v>
      </c>
    </row>
    <row r="69" spans="1:5">
      <c r="A69" s="152" t="s">
        <v>171</v>
      </c>
      <c r="B69" s="177">
        <v>1650</v>
      </c>
      <c r="C69" s="178">
        <v>1848</v>
      </c>
      <c r="D69" s="177">
        <v>550</v>
      </c>
      <c r="E69" s="178">
        <v>616</v>
      </c>
    </row>
    <row r="70" spans="1:5">
      <c r="A70" s="16" t="s">
        <v>169</v>
      </c>
      <c r="B70" s="94">
        <v>1476</v>
      </c>
      <c r="C70" s="101">
        <v>1476</v>
      </c>
      <c r="D70" s="97">
        <v>489</v>
      </c>
      <c r="E70" s="105">
        <v>489</v>
      </c>
    </row>
    <row r="71" spans="1:5">
      <c r="A71" s="16" t="s">
        <v>145</v>
      </c>
      <c r="B71" s="94">
        <v>1449</v>
      </c>
      <c r="C71" s="101">
        <v>1449</v>
      </c>
      <c r="D71" s="97">
        <v>483</v>
      </c>
      <c r="E71" s="105">
        <v>483</v>
      </c>
    </row>
    <row r="72" spans="1:5">
      <c r="A72" s="16" t="s">
        <v>202</v>
      </c>
      <c r="B72" s="94">
        <v>1440</v>
      </c>
      <c r="C72" s="101">
        <v>1440</v>
      </c>
      <c r="D72" s="97">
        <v>480</v>
      </c>
      <c r="E72" s="105">
        <v>480</v>
      </c>
    </row>
    <row r="73" spans="1:5">
      <c r="A73" s="16" t="s">
        <v>187</v>
      </c>
      <c r="B73" s="177">
        <v>1350</v>
      </c>
      <c r="C73" s="179">
        <v>1571</v>
      </c>
      <c r="D73" s="97">
        <v>450</v>
      </c>
      <c r="E73" s="105">
        <v>524</v>
      </c>
    </row>
    <row r="74" spans="1:5">
      <c r="A74" s="16" t="s">
        <v>174</v>
      </c>
      <c r="B74" s="177">
        <v>1265</v>
      </c>
      <c r="C74" s="179">
        <v>1551</v>
      </c>
      <c r="D74" s="97">
        <v>421</v>
      </c>
      <c r="E74" s="105">
        <v>517</v>
      </c>
    </row>
    <row r="75" spans="1:5">
      <c r="A75" s="16" t="s">
        <v>167</v>
      </c>
      <c r="B75" s="94">
        <v>1154</v>
      </c>
      <c r="C75" s="101">
        <v>1154</v>
      </c>
      <c r="D75" s="97">
        <v>385</v>
      </c>
      <c r="E75" s="105">
        <v>385</v>
      </c>
    </row>
    <row r="76" spans="1:5" ht="16" thickBot="1">
      <c r="A76" s="16" t="s">
        <v>166</v>
      </c>
      <c r="B76" s="94">
        <v>1100</v>
      </c>
      <c r="C76" s="101">
        <v>1588</v>
      </c>
      <c r="D76" s="97">
        <v>367</v>
      </c>
      <c r="E76" s="105">
        <v>529</v>
      </c>
    </row>
    <row r="77" spans="1:5">
      <c r="A77" s="95" t="s">
        <v>190</v>
      </c>
      <c r="B77" s="94">
        <v>900</v>
      </c>
      <c r="C77" s="101">
        <v>1200</v>
      </c>
      <c r="D77" s="97">
        <v>300</v>
      </c>
      <c r="E77" s="105">
        <v>400</v>
      </c>
    </row>
    <row r="78" spans="1:5">
      <c r="A78" s="16" t="s">
        <v>59</v>
      </c>
      <c r="B78" s="177">
        <v>900</v>
      </c>
      <c r="C78" s="179">
        <v>1030</v>
      </c>
      <c r="D78" s="97">
        <v>300</v>
      </c>
      <c r="E78" s="105">
        <v>343</v>
      </c>
    </row>
    <row r="79" spans="1:5">
      <c r="A79" s="16" t="s">
        <v>135</v>
      </c>
      <c r="B79" s="177">
        <v>500</v>
      </c>
      <c r="C79" s="179">
        <v>690</v>
      </c>
      <c r="D79" s="97">
        <v>167</v>
      </c>
      <c r="E79" s="105">
        <v>230</v>
      </c>
    </row>
    <row r="80" spans="1:5">
      <c r="A80" s="16" t="s">
        <v>311</v>
      </c>
      <c r="B80" s="177">
        <v>450</v>
      </c>
      <c r="C80" s="179">
        <v>1078</v>
      </c>
      <c r="D80" s="97">
        <v>150</v>
      </c>
      <c r="E80" s="105">
        <v>360</v>
      </c>
    </row>
    <row r="81" spans="1:9">
      <c r="A81" s="152" t="s">
        <v>136</v>
      </c>
      <c r="B81" s="177">
        <v>300</v>
      </c>
      <c r="C81" s="179">
        <v>420</v>
      </c>
      <c r="D81" s="97">
        <v>100</v>
      </c>
      <c r="E81" s="105">
        <v>140</v>
      </c>
    </row>
    <row r="82" spans="1:9">
      <c r="A82" s="152" t="s">
        <v>203</v>
      </c>
      <c r="B82" s="177">
        <v>150</v>
      </c>
      <c r="C82" s="179">
        <v>279</v>
      </c>
      <c r="D82" s="97">
        <v>50</v>
      </c>
      <c r="E82" s="105">
        <v>93</v>
      </c>
    </row>
    <row r="83" spans="1:9" ht="16" thickBot="1">
      <c r="A83" s="50"/>
      <c r="B83" s="102"/>
      <c r="C83" s="103"/>
      <c r="D83" s="98"/>
      <c r="E83" s="106"/>
    </row>
    <row r="86" spans="1:9" ht="24">
      <c r="A86" s="511" t="s">
        <v>132</v>
      </c>
      <c r="B86" s="512"/>
      <c r="C86" s="512"/>
      <c r="D86" s="512"/>
      <c r="E86" s="512"/>
      <c r="F86" s="512"/>
      <c r="G86" s="512"/>
      <c r="H86" s="512"/>
      <c r="I86" s="512"/>
    </row>
    <row r="87" spans="1:9" ht="15" customHeight="1">
      <c r="A87" s="495" t="s">
        <v>133</v>
      </c>
      <c r="B87" s="496"/>
      <c r="C87" s="496"/>
      <c r="D87" s="496"/>
      <c r="E87" s="496"/>
      <c r="F87" s="496"/>
      <c r="G87" s="496"/>
      <c r="H87" s="496"/>
      <c r="I87" s="496"/>
    </row>
    <row r="88" spans="1:9" ht="67.5" customHeight="1">
      <c r="A88" s="497"/>
      <c r="B88" s="497"/>
      <c r="C88" s="497"/>
      <c r="D88" s="497"/>
      <c r="E88" s="497"/>
      <c r="F88" s="497"/>
      <c r="G88" s="497"/>
      <c r="H88" s="497"/>
      <c r="I88" s="497"/>
    </row>
    <row r="89" spans="1:9" ht="16" thickBot="1">
      <c r="A89" s="73"/>
      <c r="B89" s="74"/>
      <c r="C89" s="74"/>
      <c r="D89" s="74"/>
      <c r="E89" s="74"/>
      <c r="F89" s="74"/>
      <c r="G89" s="74"/>
      <c r="H89" s="74"/>
      <c r="I89" s="74"/>
    </row>
    <row r="90" spans="1:9" ht="50" thickBot="1">
      <c r="A90" s="93" t="s">
        <v>130</v>
      </c>
      <c r="B90" s="213" t="s">
        <v>191</v>
      </c>
      <c r="C90" s="214" t="s">
        <v>192</v>
      </c>
      <c r="D90" s="107" t="s">
        <v>193</v>
      </c>
      <c r="E90" s="176" t="s">
        <v>194</v>
      </c>
    </row>
    <row r="91" spans="1:9" ht="16" thickBot="1">
      <c r="A91" s="95" t="s">
        <v>145</v>
      </c>
      <c r="B91" s="99">
        <v>600</v>
      </c>
      <c r="C91" s="100">
        <v>807</v>
      </c>
      <c r="D91" s="96">
        <v>200</v>
      </c>
      <c r="E91" s="104">
        <v>270</v>
      </c>
    </row>
    <row r="92" spans="1:9" ht="16" thickBot="1">
      <c r="A92" s="95" t="s">
        <v>135</v>
      </c>
      <c r="B92" s="177">
        <v>500</v>
      </c>
      <c r="C92" s="179">
        <v>690</v>
      </c>
      <c r="D92" s="97">
        <v>167</v>
      </c>
      <c r="E92" s="105">
        <v>230</v>
      </c>
    </row>
    <row r="93" spans="1:9">
      <c r="A93" s="95" t="s">
        <v>301</v>
      </c>
      <c r="B93" s="94">
        <v>450</v>
      </c>
      <c r="C93" s="101">
        <v>450</v>
      </c>
      <c r="D93" s="97">
        <v>150</v>
      </c>
      <c r="E93" s="105">
        <v>150</v>
      </c>
    </row>
    <row r="94" spans="1:9">
      <c r="A94" s="16" t="s">
        <v>59</v>
      </c>
      <c r="B94" s="94">
        <v>300</v>
      </c>
      <c r="C94" s="101">
        <v>637</v>
      </c>
      <c r="D94" s="97">
        <v>100</v>
      </c>
      <c r="E94" s="105">
        <v>212</v>
      </c>
    </row>
    <row r="95" spans="1:9" ht="16" thickBot="1">
      <c r="A95" s="152" t="s">
        <v>190</v>
      </c>
      <c r="B95" s="94">
        <v>300</v>
      </c>
      <c r="C95" s="101">
        <v>604</v>
      </c>
      <c r="D95" s="97">
        <v>100</v>
      </c>
      <c r="E95" s="105">
        <v>201</v>
      </c>
    </row>
    <row r="96" spans="1:9">
      <c r="A96" s="95" t="s">
        <v>171</v>
      </c>
      <c r="B96" s="94">
        <v>300</v>
      </c>
      <c r="C96" s="101">
        <v>588</v>
      </c>
      <c r="D96" s="97">
        <v>100</v>
      </c>
      <c r="E96" s="105">
        <v>196</v>
      </c>
    </row>
    <row r="97" spans="1:5">
      <c r="A97" s="16" t="s">
        <v>169</v>
      </c>
      <c r="B97" s="94">
        <v>300</v>
      </c>
      <c r="C97" s="101">
        <v>538</v>
      </c>
      <c r="D97" s="97">
        <v>100</v>
      </c>
      <c r="E97" s="105">
        <v>179</v>
      </c>
    </row>
    <row r="98" spans="1:5">
      <c r="A98" s="16" t="s">
        <v>175</v>
      </c>
      <c r="B98" s="94">
        <v>300</v>
      </c>
      <c r="C98" s="101">
        <v>525</v>
      </c>
      <c r="D98" s="97">
        <v>100</v>
      </c>
      <c r="E98" s="105">
        <v>175</v>
      </c>
    </row>
    <row r="99" spans="1:5">
      <c r="A99" s="16" t="s">
        <v>187</v>
      </c>
      <c r="B99" s="94">
        <v>300</v>
      </c>
      <c r="C99" s="101">
        <v>480</v>
      </c>
      <c r="D99" s="97">
        <v>100</v>
      </c>
      <c r="E99" s="105">
        <v>160</v>
      </c>
    </row>
    <row r="100" spans="1:5">
      <c r="A100" s="16" t="s">
        <v>174</v>
      </c>
      <c r="B100" s="177">
        <v>300</v>
      </c>
      <c r="C100" s="179">
        <v>450</v>
      </c>
      <c r="D100" s="97">
        <v>100</v>
      </c>
      <c r="E100" s="105">
        <v>150</v>
      </c>
    </row>
    <row r="101" spans="1:5">
      <c r="A101" s="152" t="s">
        <v>189</v>
      </c>
      <c r="B101" s="177">
        <v>300</v>
      </c>
      <c r="C101" s="179">
        <v>450</v>
      </c>
      <c r="D101" s="97">
        <v>100</v>
      </c>
      <c r="E101" s="105">
        <v>150</v>
      </c>
    </row>
    <row r="102" spans="1:5" ht="14.25" customHeight="1">
      <c r="A102" s="16" t="s">
        <v>167</v>
      </c>
      <c r="B102" s="94">
        <v>300</v>
      </c>
      <c r="C102" s="101">
        <v>427</v>
      </c>
      <c r="D102" s="97">
        <v>100</v>
      </c>
      <c r="E102" s="105">
        <v>143</v>
      </c>
    </row>
    <row r="103" spans="1:5" ht="14.25" customHeight="1">
      <c r="A103" s="16" t="s">
        <v>136</v>
      </c>
      <c r="B103" s="177">
        <v>200</v>
      </c>
      <c r="C103" s="179">
        <v>344</v>
      </c>
      <c r="D103" s="97">
        <v>66</v>
      </c>
      <c r="E103" s="105">
        <v>115</v>
      </c>
    </row>
    <row r="104" spans="1:5" ht="14.25" customHeight="1">
      <c r="A104" s="16" t="s">
        <v>311</v>
      </c>
      <c r="B104" s="177">
        <v>150</v>
      </c>
      <c r="C104" s="179">
        <v>357</v>
      </c>
      <c r="D104" s="97">
        <v>50</v>
      </c>
      <c r="E104" s="105">
        <v>119</v>
      </c>
    </row>
    <row r="105" spans="1:5" ht="14.25" customHeight="1">
      <c r="A105" s="16" t="s">
        <v>202</v>
      </c>
      <c r="B105" s="177">
        <v>150</v>
      </c>
      <c r="C105" s="179">
        <v>330</v>
      </c>
      <c r="D105" s="97">
        <v>50</v>
      </c>
      <c r="E105" s="105">
        <v>110</v>
      </c>
    </row>
    <row r="106" spans="1:5" ht="14.25" customHeight="1">
      <c r="A106" s="16" t="s">
        <v>166</v>
      </c>
      <c r="B106" s="177">
        <v>150</v>
      </c>
      <c r="C106" s="179">
        <v>300</v>
      </c>
      <c r="D106" s="97">
        <v>50</v>
      </c>
      <c r="E106" s="105">
        <v>133</v>
      </c>
    </row>
    <row r="107" spans="1:5" ht="14.25" customHeight="1">
      <c r="A107" s="16" t="s">
        <v>307</v>
      </c>
      <c r="B107" s="177">
        <v>150</v>
      </c>
      <c r="C107" s="179">
        <v>262</v>
      </c>
      <c r="D107" s="97">
        <v>50</v>
      </c>
      <c r="E107" s="105">
        <v>87</v>
      </c>
    </row>
    <row r="108" spans="1:5">
      <c r="A108" s="16" t="s">
        <v>203</v>
      </c>
      <c r="B108" s="177">
        <v>150</v>
      </c>
      <c r="C108" s="179">
        <v>193</v>
      </c>
      <c r="D108" s="97">
        <v>50</v>
      </c>
      <c r="E108" s="105">
        <v>64</v>
      </c>
    </row>
    <row r="109" spans="1:5" ht="16" thickBot="1">
      <c r="A109" s="50"/>
      <c r="B109" s="102"/>
      <c r="C109" s="103"/>
      <c r="D109" s="98"/>
      <c r="E109" s="106"/>
    </row>
  </sheetData>
  <mergeCells count="18">
    <mergeCell ref="A15:I15"/>
    <mergeCell ref="A2:I2"/>
    <mergeCell ref="A3:I4"/>
    <mergeCell ref="A6:I6"/>
    <mergeCell ref="A7:I8"/>
    <mergeCell ref="A10:I10"/>
    <mergeCell ref="A87:I88"/>
    <mergeCell ref="A16:I16"/>
    <mergeCell ref="A18:I20"/>
    <mergeCell ref="A22:I24"/>
    <mergeCell ref="A26:I26"/>
    <mergeCell ref="A30:I31"/>
    <mergeCell ref="A34:I34"/>
    <mergeCell ref="A36:I36"/>
    <mergeCell ref="A37:I38"/>
    <mergeCell ref="A61:I61"/>
    <mergeCell ref="A62:I63"/>
    <mergeCell ref="A86:I86"/>
  </mergeCells>
  <pageMargins left="0.7" right="0.7" top="0.75" bottom="0.75" header="0.3" footer="0.3"/>
  <pageSetup paperSize="9" scale="50" orientation="landscape" horizontalDpi="0" verticalDpi="0"/>
  <rowBreaks count="2" manualBreakCount="2">
    <brk id="35" max="8" man="1"/>
    <brk id="85" max="8" man="1"/>
  </rowBreaks>
  <drawing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390F9-EC46-4D2B-8957-3929994384A2}">
  <sheetPr>
    <tabColor rgb="FF00B050"/>
  </sheetPr>
  <dimension ref="A1:P218"/>
  <sheetViews>
    <sheetView zoomScale="130" zoomScaleNormal="130" workbookViewId="0"/>
  </sheetViews>
  <sheetFormatPr baseColWidth="10" defaultColWidth="8.83203125" defaultRowHeight="15"/>
  <cols>
    <col min="1" max="1" width="11.5" customWidth="1"/>
  </cols>
  <sheetData>
    <row r="1" spans="1:16">
      <c r="A1" s="127"/>
      <c r="B1" s="127"/>
      <c r="C1" s="127"/>
      <c r="D1" s="127"/>
      <c r="E1" s="127"/>
      <c r="F1" s="127"/>
      <c r="G1" s="127"/>
      <c r="H1" s="127"/>
      <c r="I1" s="127"/>
      <c r="J1" s="127"/>
      <c r="K1" s="127"/>
      <c r="L1" s="127"/>
      <c r="M1" s="127"/>
      <c r="N1" s="127"/>
      <c r="O1" s="127"/>
      <c r="P1" s="127"/>
    </row>
    <row r="2" spans="1:16">
      <c r="A2" s="127"/>
      <c r="B2" s="127"/>
      <c r="C2" s="127"/>
      <c r="D2" s="127"/>
      <c r="E2" s="127"/>
      <c r="F2" s="127"/>
      <c r="G2" s="127"/>
      <c r="H2" s="127"/>
      <c r="I2" s="127"/>
      <c r="J2" s="127"/>
      <c r="K2" s="127"/>
      <c r="L2" s="127"/>
      <c r="M2" s="127"/>
      <c r="N2" s="127"/>
      <c r="O2" s="127"/>
      <c r="P2" s="127"/>
    </row>
    <row r="3" spans="1:16">
      <c r="A3" s="127"/>
      <c r="B3" s="127"/>
      <c r="C3" s="127"/>
      <c r="D3" s="127"/>
      <c r="E3" s="127"/>
      <c r="F3" s="127"/>
      <c r="G3" s="127"/>
      <c r="H3" s="127"/>
      <c r="I3" s="127"/>
      <c r="J3" s="127"/>
      <c r="K3" s="127"/>
      <c r="L3" s="127"/>
      <c r="M3" s="127"/>
      <c r="N3" s="127"/>
      <c r="O3" s="127"/>
      <c r="P3" s="127"/>
    </row>
    <row r="4" spans="1:16">
      <c r="A4" s="127"/>
      <c r="B4" s="127"/>
      <c r="C4" s="127"/>
      <c r="D4" s="127"/>
      <c r="E4" s="127"/>
      <c r="F4" s="127"/>
      <c r="G4" s="127"/>
      <c r="H4" s="127"/>
      <c r="I4" s="127"/>
      <c r="J4" s="127"/>
      <c r="K4" s="127"/>
      <c r="L4" s="127"/>
      <c r="M4" s="127"/>
      <c r="N4" s="127"/>
      <c r="O4" s="127"/>
      <c r="P4" s="127"/>
    </row>
    <row r="5" spans="1:16">
      <c r="A5" s="127"/>
      <c r="B5" s="127"/>
      <c r="C5" s="127"/>
      <c r="D5" s="127"/>
      <c r="E5" s="127"/>
      <c r="F5" s="127"/>
      <c r="G5" s="127"/>
      <c r="H5" s="127"/>
      <c r="I5" s="127"/>
      <c r="J5" s="127"/>
      <c r="K5" s="127"/>
      <c r="L5" s="127"/>
      <c r="M5" s="127"/>
      <c r="N5" s="127"/>
      <c r="O5" s="127"/>
      <c r="P5" s="127"/>
    </row>
    <row r="6" spans="1:16">
      <c r="A6" s="127"/>
      <c r="B6" s="127"/>
      <c r="C6" s="127"/>
      <c r="D6" s="127"/>
      <c r="E6" s="127"/>
      <c r="F6" s="127"/>
      <c r="G6" s="127"/>
      <c r="H6" s="127"/>
      <c r="I6" s="127"/>
      <c r="J6" s="127"/>
      <c r="K6" s="127"/>
      <c r="L6" s="127"/>
      <c r="M6" s="127"/>
      <c r="N6" s="127"/>
      <c r="O6" s="127"/>
      <c r="P6" s="127"/>
    </row>
    <row r="7" spans="1:16">
      <c r="A7" s="127"/>
      <c r="B7" s="127"/>
      <c r="C7" s="127"/>
      <c r="D7" s="127"/>
      <c r="E7" s="127"/>
      <c r="F7" s="127"/>
      <c r="G7" s="127"/>
      <c r="H7" s="127"/>
      <c r="I7" s="127"/>
      <c r="J7" s="127"/>
      <c r="K7" s="127"/>
      <c r="L7" s="127"/>
      <c r="M7" s="127"/>
      <c r="N7" s="127"/>
      <c r="O7" s="127"/>
      <c r="P7" s="127"/>
    </row>
    <row r="8" spans="1:16">
      <c r="A8" s="127"/>
      <c r="B8" s="127"/>
      <c r="C8" s="127"/>
      <c r="D8" s="127"/>
      <c r="E8" s="127"/>
      <c r="F8" s="127"/>
      <c r="G8" s="127"/>
      <c r="H8" s="127"/>
      <c r="I8" s="127"/>
      <c r="J8" s="127"/>
      <c r="K8" s="127"/>
      <c r="L8" s="127"/>
      <c r="M8" s="127"/>
      <c r="N8" s="127"/>
      <c r="O8" s="127"/>
      <c r="P8" s="127"/>
    </row>
    <row r="9" spans="1:16">
      <c r="A9" s="127"/>
      <c r="B9" s="127"/>
      <c r="C9" s="127"/>
      <c r="D9" s="127"/>
      <c r="E9" s="127"/>
      <c r="F9" s="127"/>
      <c r="G9" s="127"/>
      <c r="H9" s="127"/>
      <c r="I9" s="127"/>
      <c r="J9" s="127"/>
      <c r="K9" s="127"/>
      <c r="L9" s="127"/>
      <c r="M9" s="127"/>
      <c r="N9" s="127"/>
      <c r="O9" s="127"/>
      <c r="P9" s="127"/>
    </row>
    <row r="10" spans="1:16">
      <c r="A10" s="127"/>
      <c r="B10" s="127"/>
      <c r="C10" s="127"/>
      <c r="D10" s="127"/>
      <c r="E10" s="127"/>
      <c r="F10" s="127"/>
      <c r="G10" s="127"/>
      <c r="H10" s="127"/>
      <c r="I10" s="127"/>
      <c r="J10" s="127"/>
      <c r="K10" s="127"/>
      <c r="L10" s="127"/>
      <c r="M10" s="127"/>
      <c r="N10" s="127"/>
      <c r="O10" s="127"/>
      <c r="P10" s="127"/>
    </row>
    <row r="11" spans="1:16">
      <c r="A11" s="127"/>
      <c r="B11" s="127"/>
      <c r="C11" s="127"/>
      <c r="D11" s="127"/>
      <c r="E11" s="127"/>
      <c r="F11" s="127"/>
      <c r="G11" s="127"/>
      <c r="H11" s="127"/>
      <c r="I11" s="127"/>
      <c r="J11" s="127"/>
      <c r="K11" s="127"/>
      <c r="L11" s="127"/>
      <c r="M11" s="127"/>
      <c r="N11" s="127"/>
      <c r="O11" s="127"/>
      <c r="P11" s="127"/>
    </row>
    <row r="12" spans="1:16">
      <c r="A12" s="127"/>
      <c r="B12" s="127"/>
      <c r="C12" s="127"/>
      <c r="D12" s="127"/>
      <c r="E12" s="127"/>
      <c r="F12" s="127"/>
      <c r="G12" s="127"/>
      <c r="H12" s="127"/>
      <c r="I12" s="127"/>
      <c r="J12" s="127"/>
      <c r="K12" s="127"/>
      <c r="L12" s="127"/>
      <c r="M12" s="127"/>
      <c r="N12" s="127"/>
      <c r="O12" s="127"/>
      <c r="P12" s="127"/>
    </row>
    <row r="13" spans="1:16">
      <c r="A13" s="127"/>
      <c r="B13" s="127"/>
      <c r="C13" s="127"/>
      <c r="D13" s="127"/>
      <c r="E13" s="127"/>
      <c r="F13" s="127"/>
      <c r="G13" s="127"/>
      <c r="H13" s="127"/>
      <c r="I13" s="127"/>
      <c r="J13" s="127"/>
      <c r="K13" s="127"/>
      <c r="L13" s="127"/>
      <c r="M13" s="127"/>
      <c r="N13" s="127"/>
      <c r="O13" s="127"/>
      <c r="P13" s="127"/>
    </row>
    <row r="14" spans="1:16">
      <c r="A14" s="127"/>
      <c r="B14" s="127"/>
      <c r="C14" s="127"/>
      <c r="D14" s="127"/>
      <c r="E14" s="127"/>
      <c r="F14" s="127"/>
      <c r="G14" s="127"/>
      <c r="H14" s="127"/>
      <c r="I14" s="127"/>
      <c r="J14" s="127"/>
      <c r="K14" s="127"/>
      <c r="L14" s="127"/>
      <c r="M14" s="127"/>
      <c r="N14" s="127"/>
      <c r="O14" s="127"/>
      <c r="P14" s="127"/>
    </row>
    <row r="15" spans="1:16">
      <c r="A15" s="127"/>
      <c r="B15" s="127"/>
      <c r="C15" s="127"/>
      <c r="D15" s="127"/>
      <c r="E15" s="127"/>
      <c r="F15" s="127"/>
      <c r="G15" s="127"/>
      <c r="H15" s="127"/>
      <c r="I15" s="127"/>
      <c r="J15" s="127"/>
      <c r="K15" s="127"/>
      <c r="L15" s="127"/>
      <c r="M15" s="127"/>
      <c r="N15" s="127"/>
      <c r="O15" s="127"/>
      <c r="P15" s="127"/>
    </row>
    <row r="16" spans="1:16">
      <c r="A16" s="127"/>
      <c r="B16" s="127"/>
      <c r="C16" s="127"/>
      <c r="D16" s="127"/>
      <c r="E16" s="127"/>
      <c r="F16" s="127"/>
      <c r="G16" s="127"/>
      <c r="H16" s="127"/>
      <c r="I16" s="127"/>
      <c r="J16" s="127"/>
      <c r="K16" s="127"/>
      <c r="L16" s="127"/>
      <c r="M16" s="127"/>
      <c r="N16" s="127"/>
      <c r="O16" s="127"/>
      <c r="P16" s="127"/>
    </row>
    <row r="17" spans="1:16">
      <c r="A17" s="127"/>
      <c r="B17" s="127"/>
      <c r="C17" s="127"/>
      <c r="D17" s="127"/>
      <c r="E17" s="127"/>
      <c r="F17" s="127"/>
      <c r="G17" s="127"/>
      <c r="H17" s="127"/>
      <c r="I17" s="127"/>
      <c r="J17" s="127"/>
      <c r="K17" s="127"/>
      <c r="L17" s="127"/>
      <c r="M17" s="127"/>
      <c r="N17" s="127"/>
      <c r="O17" s="127"/>
      <c r="P17" s="127"/>
    </row>
    <row r="18" spans="1:16">
      <c r="A18" s="127"/>
      <c r="B18" s="127"/>
      <c r="C18" s="127"/>
      <c r="D18" s="127"/>
      <c r="E18" s="127"/>
      <c r="F18" s="127"/>
      <c r="G18" s="127"/>
      <c r="H18" s="127"/>
      <c r="I18" s="127"/>
      <c r="J18" s="127"/>
      <c r="K18" s="127"/>
      <c r="L18" s="127"/>
      <c r="M18" s="127"/>
      <c r="N18" s="127"/>
      <c r="O18" s="127"/>
      <c r="P18" s="127"/>
    </row>
    <row r="19" spans="1:16">
      <c r="A19" s="127"/>
      <c r="B19" s="127"/>
      <c r="C19" s="127"/>
      <c r="D19" s="127"/>
      <c r="E19" s="127"/>
      <c r="F19" s="127"/>
      <c r="G19" s="127"/>
      <c r="H19" s="127"/>
      <c r="I19" s="127"/>
      <c r="J19" s="127"/>
      <c r="K19" s="127"/>
      <c r="L19" s="127"/>
      <c r="M19" s="127"/>
      <c r="N19" s="127"/>
      <c r="O19" s="127"/>
      <c r="P19" s="127"/>
    </row>
    <row r="20" spans="1:16">
      <c r="A20" s="127"/>
      <c r="B20" s="127"/>
      <c r="C20" s="127"/>
      <c r="D20" s="127"/>
      <c r="E20" s="127"/>
      <c r="F20" s="127"/>
      <c r="G20" s="127"/>
      <c r="H20" s="127"/>
      <c r="I20" s="127"/>
      <c r="J20" s="127"/>
      <c r="K20" s="127"/>
      <c r="L20" s="127"/>
      <c r="M20" s="127"/>
      <c r="N20" s="127"/>
      <c r="O20" s="127"/>
      <c r="P20" s="127"/>
    </row>
    <row r="21" spans="1:16">
      <c r="A21" s="127"/>
      <c r="B21" s="127"/>
      <c r="C21" s="127"/>
      <c r="D21" s="127"/>
      <c r="E21" s="127"/>
      <c r="F21" s="127"/>
      <c r="G21" s="127"/>
      <c r="H21" s="127"/>
      <c r="I21" s="127"/>
      <c r="J21" s="127"/>
      <c r="K21" s="127"/>
      <c r="L21" s="127"/>
      <c r="M21" s="127"/>
      <c r="N21" s="127"/>
      <c r="O21" s="127"/>
      <c r="P21" s="127"/>
    </row>
    <row r="22" spans="1:16">
      <c r="A22" s="127"/>
      <c r="B22" s="127"/>
      <c r="C22" s="127"/>
      <c r="D22" s="127"/>
      <c r="E22" s="127"/>
      <c r="F22" s="127"/>
      <c r="G22" s="127"/>
      <c r="H22" s="127"/>
      <c r="I22" s="127"/>
      <c r="J22" s="127"/>
      <c r="K22" s="127"/>
      <c r="L22" s="127"/>
      <c r="M22" s="127"/>
      <c r="N22" s="127"/>
      <c r="O22" s="127"/>
      <c r="P22" s="127"/>
    </row>
    <row r="23" spans="1:16">
      <c r="A23" s="127"/>
      <c r="B23" s="127"/>
      <c r="C23" s="127"/>
      <c r="D23" s="127"/>
      <c r="E23" s="127"/>
      <c r="F23" s="127"/>
      <c r="G23" s="127"/>
      <c r="H23" s="127"/>
      <c r="I23" s="127"/>
      <c r="J23" s="127"/>
      <c r="K23" s="127"/>
      <c r="L23" s="127"/>
      <c r="M23" s="127"/>
      <c r="N23" s="127"/>
      <c r="O23" s="127"/>
      <c r="P23" s="127"/>
    </row>
    <row r="24" spans="1:16">
      <c r="A24" s="127"/>
      <c r="B24" s="127"/>
      <c r="C24" s="127"/>
      <c r="D24" s="127"/>
      <c r="E24" s="127"/>
      <c r="F24" s="127"/>
      <c r="G24" s="127"/>
      <c r="H24" s="127"/>
      <c r="I24" s="127"/>
      <c r="J24" s="127"/>
      <c r="K24" s="127"/>
      <c r="L24" s="127"/>
      <c r="M24" s="127"/>
      <c r="N24" s="127"/>
      <c r="O24" s="127"/>
      <c r="P24" s="127"/>
    </row>
    <row r="25" spans="1:16">
      <c r="A25" s="127"/>
      <c r="B25" s="127"/>
      <c r="C25" s="127"/>
      <c r="D25" s="127"/>
      <c r="E25" s="127"/>
      <c r="F25" s="127"/>
      <c r="G25" s="127"/>
      <c r="H25" s="127"/>
      <c r="I25" s="127"/>
      <c r="J25" s="127"/>
      <c r="K25" s="127"/>
      <c r="L25" s="127"/>
      <c r="M25" s="127"/>
      <c r="N25" s="127"/>
      <c r="O25" s="127"/>
      <c r="P25" s="127"/>
    </row>
    <row r="26" spans="1:16">
      <c r="A26" s="127"/>
      <c r="B26" s="127"/>
      <c r="C26" s="127"/>
      <c r="D26" s="127"/>
      <c r="E26" s="127"/>
      <c r="F26" s="127"/>
      <c r="G26" s="127"/>
      <c r="H26" s="127"/>
      <c r="I26" s="127"/>
      <c r="J26" s="127"/>
      <c r="K26" s="127"/>
      <c r="L26" s="127"/>
      <c r="M26" s="127"/>
      <c r="N26" s="127"/>
      <c r="O26" s="127"/>
      <c r="P26" s="127"/>
    </row>
    <row r="27" spans="1:16">
      <c r="A27" s="127"/>
      <c r="B27" s="127"/>
      <c r="C27" s="127"/>
      <c r="D27" s="127"/>
      <c r="E27" s="127"/>
      <c r="F27" s="127"/>
      <c r="G27" s="127"/>
      <c r="H27" s="127"/>
      <c r="I27" s="127"/>
      <c r="J27" s="127"/>
      <c r="K27" s="127"/>
      <c r="L27" s="127"/>
      <c r="M27" s="127"/>
      <c r="N27" s="127"/>
      <c r="O27" s="127"/>
      <c r="P27" s="127"/>
    </row>
    <row r="28" spans="1:16">
      <c r="A28" s="127"/>
      <c r="B28" s="127"/>
      <c r="C28" s="127"/>
      <c r="D28" s="127"/>
      <c r="E28" s="127"/>
      <c r="F28" s="127"/>
      <c r="G28" s="127"/>
      <c r="H28" s="127"/>
      <c r="I28" s="127"/>
      <c r="J28" s="127"/>
      <c r="K28" s="127"/>
      <c r="L28" s="127"/>
      <c r="M28" s="127"/>
      <c r="N28" s="127"/>
      <c r="O28" s="127"/>
      <c r="P28" s="127"/>
    </row>
    <row r="29" spans="1:16">
      <c r="A29" s="127"/>
      <c r="B29" s="127"/>
      <c r="C29" s="127"/>
      <c r="D29" s="127"/>
      <c r="E29" s="127"/>
      <c r="F29" s="127"/>
      <c r="G29" s="127"/>
      <c r="H29" s="127"/>
      <c r="I29" s="127"/>
      <c r="J29" s="127"/>
      <c r="K29" s="127"/>
      <c r="L29" s="127"/>
      <c r="M29" s="127"/>
      <c r="N29" s="127"/>
      <c r="O29" s="127"/>
      <c r="P29" s="127"/>
    </row>
    <row r="30" spans="1:16">
      <c r="A30" s="127"/>
      <c r="B30" s="127"/>
      <c r="C30" s="127"/>
      <c r="D30" s="127"/>
      <c r="E30" s="127"/>
      <c r="F30" s="127"/>
      <c r="G30" s="127"/>
      <c r="H30" s="127"/>
      <c r="I30" s="127"/>
      <c r="J30" s="127"/>
      <c r="K30" s="127"/>
      <c r="L30" s="127"/>
      <c r="M30" s="127"/>
      <c r="N30" s="127"/>
      <c r="O30" s="127"/>
      <c r="P30" s="127"/>
    </row>
    <row r="31" spans="1:16">
      <c r="A31" s="127"/>
      <c r="B31" s="127"/>
      <c r="C31" s="127"/>
      <c r="D31" s="127"/>
      <c r="E31" s="127"/>
      <c r="F31" s="127"/>
      <c r="G31" s="127"/>
      <c r="H31" s="127"/>
      <c r="I31" s="127"/>
      <c r="J31" s="127"/>
      <c r="K31" s="127"/>
      <c r="L31" s="127"/>
      <c r="M31" s="127"/>
      <c r="N31" s="127"/>
      <c r="O31" s="127"/>
      <c r="P31" s="127"/>
    </row>
    <row r="32" spans="1:16">
      <c r="A32" s="127"/>
      <c r="B32" s="127"/>
      <c r="C32" s="127"/>
      <c r="D32" s="127"/>
      <c r="E32" s="127"/>
      <c r="F32" s="127"/>
      <c r="G32" s="127"/>
      <c r="H32" s="127"/>
      <c r="I32" s="127"/>
      <c r="J32" s="127"/>
      <c r="K32" s="127"/>
      <c r="L32" s="127"/>
      <c r="M32" s="127"/>
      <c r="N32" s="127"/>
      <c r="O32" s="127"/>
      <c r="P32" s="127"/>
    </row>
    <row r="33" spans="1:16">
      <c r="A33" s="127"/>
      <c r="B33" s="127"/>
      <c r="C33" s="127"/>
      <c r="D33" s="127"/>
      <c r="E33" s="127"/>
      <c r="F33" s="127"/>
      <c r="G33" s="127"/>
      <c r="H33" s="127"/>
      <c r="I33" s="127"/>
      <c r="J33" s="127"/>
      <c r="K33" s="127"/>
      <c r="L33" s="127"/>
      <c r="M33" s="127"/>
      <c r="N33" s="127"/>
      <c r="O33" s="127"/>
      <c r="P33" s="127"/>
    </row>
    <row r="34" spans="1:16">
      <c r="A34" s="127"/>
      <c r="B34" s="127"/>
      <c r="C34" s="127"/>
      <c r="D34" s="127"/>
      <c r="E34" s="127"/>
      <c r="F34" s="127"/>
      <c r="G34" s="127"/>
      <c r="H34" s="127"/>
      <c r="I34" s="127"/>
      <c r="J34" s="127"/>
      <c r="K34" s="127"/>
      <c r="L34" s="127"/>
      <c r="M34" s="127"/>
      <c r="N34" s="127"/>
      <c r="O34" s="127"/>
      <c r="P34" s="127"/>
    </row>
    <row r="35" spans="1:16">
      <c r="A35" s="127"/>
      <c r="B35" s="127"/>
      <c r="C35" s="127"/>
      <c r="D35" s="127"/>
      <c r="E35" s="127"/>
      <c r="F35" s="127"/>
      <c r="G35" s="127"/>
      <c r="H35" s="127"/>
      <c r="I35" s="127"/>
      <c r="J35" s="127"/>
      <c r="K35" s="127"/>
      <c r="L35" s="127"/>
      <c r="M35" s="127"/>
      <c r="N35" s="127"/>
      <c r="O35" s="127"/>
      <c r="P35" s="127"/>
    </row>
    <row r="36" spans="1:16">
      <c r="A36" s="127"/>
      <c r="B36" s="127"/>
      <c r="C36" s="127"/>
      <c r="D36" s="127"/>
      <c r="E36" s="127"/>
      <c r="F36" s="127"/>
      <c r="G36" s="127"/>
      <c r="H36" s="127"/>
      <c r="I36" s="127"/>
      <c r="J36" s="127"/>
      <c r="K36" s="127"/>
      <c r="L36" s="127"/>
      <c r="M36" s="127"/>
      <c r="N36" s="127"/>
      <c r="O36" s="127"/>
      <c r="P36" s="127"/>
    </row>
    <row r="37" spans="1:16">
      <c r="A37" s="127"/>
      <c r="B37" s="127"/>
      <c r="C37" s="127"/>
      <c r="D37" s="127"/>
      <c r="E37" s="127"/>
      <c r="F37" s="127"/>
      <c r="G37" s="127"/>
      <c r="H37" s="127"/>
      <c r="I37" s="127"/>
      <c r="J37" s="127"/>
      <c r="K37" s="127"/>
      <c r="L37" s="127"/>
      <c r="M37" s="127"/>
      <c r="N37" s="127"/>
      <c r="O37" s="127"/>
      <c r="P37" s="127"/>
    </row>
    <row r="38" spans="1:16">
      <c r="A38" s="127"/>
      <c r="B38" s="127"/>
      <c r="C38" s="127"/>
      <c r="D38" s="127"/>
      <c r="E38" s="127"/>
      <c r="F38" s="127"/>
      <c r="G38" s="127"/>
      <c r="H38" s="127"/>
      <c r="I38" s="127"/>
      <c r="J38" s="127"/>
      <c r="K38" s="127"/>
      <c r="L38" s="127"/>
      <c r="M38" s="127"/>
      <c r="N38" s="127"/>
      <c r="O38" s="127"/>
      <c r="P38" s="127"/>
    </row>
    <row r="39" spans="1:16">
      <c r="A39" s="127"/>
      <c r="B39" s="127"/>
      <c r="C39" s="127"/>
      <c r="D39" s="127"/>
      <c r="E39" s="127"/>
      <c r="F39" s="127"/>
      <c r="G39" s="127"/>
      <c r="H39" s="127"/>
      <c r="I39" s="127"/>
      <c r="J39" s="127"/>
      <c r="K39" s="127"/>
      <c r="L39" s="127"/>
      <c r="M39" s="127"/>
      <c r="N39" s="127"/>
      <c r="O39" s="127"/>
      <c r="P39" s="127"/>
    </row>
    <row r="40" spans="1:16">
      <c r="A40" s="127"/>
      <c r="B40" s="127"/>
      <c r="C40" s="127"/>
      <c r="D40" s="127"/>
      <c r="E40" s="127"/>
      <c r="F40" s="127"/>
      <c r="G40" s="127"/>
      <c r="H40" s="127"/>
      <c r="I40" s="127"/>
      <c r="J40" s="127"/>
      <c r="K40" s="127"/>
      <c r="L40" s="127"/>
      <c r="M40" s="127"/>
      <c r="N40" s="127"/>
      <c r="O40" s="127"/>
      <c r="P40" s="127"/>
    </row>
    <row r="41" spans="1:16">
      <c r="A41" s="127"/>
      <c r="B41" s="127"/>
      <c r="C41" s="127"/>
      <c r="D41" s="127"/>
      <c r="E41" s="127"/>
      <c r="F41" s="127"/>
      <c r="G41" s="127"/>
      <c r="H41" s="127"/>
      <c r="I41" s="127"/>
      <c r="J41" s="127"/>
      <c r="K41" s="127"/>
      <c r="L41" s="127"/>
      <c r="M41" s="127"/>
      <c r="N41" s="127"/>
      <c r="O41" s="127"/>
      <c r="P41" s="127"/>
    </row>
    <row r="42" spans="1:16">
      <c r="A42" s="127"/>
      <c r="B42" s="127"/>
      <c r="C42" s="127"/>
      <c r="D42" s="127"/>
      <c r="E42" s="127"/>
      <c r="F42" s="127"/>
      <c r="G42" s="127"/>
      <c r="H42" s="127"/>
      <c r="I42" s="127"/>
      <c r="J42" s="127"/>
      <c r="K42" s="127"/>
      <c r="L42" s="127"/>
      <c r="M42" s="127"/>
      <c r="N42" s="127"/>
      <c r="O42" s="127"/>
      <c r="P42" s="127"/>
    </row>
    <row r="43" spans="1:16">
      <c r="A43" s="127"/>
      <c r="B43" s="127"/>
      <c r="C43" s="127"/>
      <c r="D43" s="127"/>
      <c r="E43" s="127"/>
      <c r="F43" s="127"/>
      <c r="G43" s="127"/>
      <c r="H43" s="127"/>
      <c r="I43" s="127"/>
      <c r="J43" s="127"/>
      <c r="K43" s="127"/>
      <c r="L43" s="127"/>
      <c r="M43" s="127"/>
      <c r="N43" s="127"/>
      <c r="O43" s="127"/>
      <c r="P43" s="127"/>
    </row>
    <row r="44" spans="1:16">
      <c r="A44" s="127"/>
      <c r="B44" s="127"/>
      <c r="C44" s="127"/>
      <c r="D44" s="127"/>
      <c r="E44" s="127"/>
      <c r="F44" s="127"/>
      <c r="G44" s="127"/>
      <c r="H44" s="127"/>
      <c r="I44" s="127"/>
      <c r="J44" s="127"/>
      <c r="K44" s="127"/>
      <c r="L44" s="127"/>
      <c r="M44" s="127"/>
      <c r="N44" s="127"/>
      <c r="O44" s="127"/>
      <c r="P44" s="127"/>
    </row>
    <row r="45" spans="1:16">
      <c r="A45" s="127"/>
      <c r="B45" s="127"/>
      <c r="C45" s="127"/>
      <c r="D45" s="127"/>
      <c r="E45" s="127"/>
      <c r="F45" s="127"/>
      <c r="G45" s="127"/>
      <c r="H45" s="127"/>
      <c r="I45" s="127"/>
      <c r="J45" s="127"/>
      <c r="K45" s="127"/>
      <c r="L45" s="127"/>
      <c r="M45" s="127"/>
      <c r="N45" s="127"/>
      <c r="O45" s="127"/>
      <c r="P45" s="127"/>
    </row>
    <row r="46" spans="1:16">
      <c r="A46" s="127"/>
      <c r="B46" s="127"/>
      <c r="C46" s="127"/>
      <c r="D46" s="127"/>
      <c r="E46" s="127"/>
      <c r="F46" s="127"/>
      <c r="G46" s="127"/>
      <c r="H46" s="127"/>
      <c r="I46" s="127"/>
      <c r="J46" s="127"/>
      <c r="K46" s="127"/>
      <c r="L46" s="127"/>
      <c r="M46" s="127"/>
      <c r="N46" s="127"/>
      <c r="O46" s="127"/>
      <c r="P46" s="127"/>
    </row>
    <row r="47" spans="1:16">
      <c r="A47" s="127"/>
      <c r="B47" s="127"/>
      <c r="C47" s="127"/>
      <c r="D47" s="127"/>
      <c r="E47" s="127"/>
      <c r="F47" s="127"/>
      <c r="G47" s="127"/>
      <c r="H47" s="127"/>
      <c r="I47" s="127"/>
      <c r="J47" s="127"/>
      <c r="K47" s="127"/>
      <c r="L47" s="127"/>
      <c r="M47" s="127"/>
      <c r="N47" s="127"/>
      <c r="O47" s="127"/>
      <c r="P47" s="127"/>
    </row>
    <row r="48" spans="1:16">
      <c r="A48" s="127"/>
      <c r="B48" s="127"/>
      <c r="C48" s="127"/>
      <c r="D48" s="127"/>
      <c r="E48" s="127"/>
      <c r="F48" s="127"/>
      <c r="G48" s="127"/>
      <c r="H48" s="127"/>
      <c r="I48" s="127"/>
      <c r="J48" s="127"/>
      <c r="K48" s="127"/>
      <c r="L48" s="127"/>
      <c r="M48" s="127"/>
      <c r="N48" s="127"/>
      <c r="O48" s="127"/>
      <c r="P48" s="127"/>
    </row>
    <row r="49" spans="1:16">
      <c r="A49" s="127"/>
      <c r="B49" s="127"/>
      <c r="C49" s="127"/>
      <c r="D49" s="127"/>
      <c r="E49" s="127"/>
      <c r="F49" s="127"/>
      <c r="G49" s="127"/>
      <c r="H49" s="127"/>
      <c r="I49" s="127"/>
      <c r="J49" s="127"/>
      <c r="K49" s="127"/>
      <c r="L49" s="127"/>
      <c r="M49" s="127"/>
      <c r="N49" s="127"/>
      <c r="O49" s="127"/>
      <c r="P49" s="127"/>
    </row>
    <row r="50" spans="1:16">
      <c r="A50" s="127"/>
      <c r="B50" s="127"/>
      <c r="C50" s="127"/>
      <c r="D50" s="127"/>
      <c r="E50" s="127"/>
      <c r="F50" s="127"/>
      <c r="G50" s="127"/>
      <c r="H50" s="127"/>
      <c r="I50" s="127"/>
      <c r="J50" s="127"/>
      <c r="K50" s="127"/>
      <c r="L50" s="127"/>
      <c r="M50" s="127"/>
      <c r="N50" s="127"/>
      <c r="O50" s="127"/>
      <c r="P50" s="127"/>
    </row>
    <row r="51" spans="1:16">
      <c r="A51" s="127"/>
      <c r="B51" s="127"/>
      <c r="C51" s="127"/>
      <c r="D51" s="127"/>
      <c r="E51" s="127"/>
      <c r="F51" s="127"/>
      <c r="G51" s="127"/>
      <c r="H51" s="127"/>
      <c r="I51" s="127"/>
      <c r="J51" s="127"/>
      <c r="K51" s="127"/>
      <c r="L51" s="127"/>
      <c r="M51" s="127"/>
      <c r="N51" s="127"/>
      <c r="O51" s="127"/>
      <c r="P51" s="127"/>
    </row>
    <row r="52" spans="1:16">
      <c r="A52" s="127"/>
      <c r="B52" s="127"/>
      <c r="C52" s="127"/>
      <c r="D52" s="127"/>
      <c r="E52" s="127"/>
      <c r="F52" s="127"/>
      <c r="G52" s="127"/>
      <c r="H52" s="127"/>
      <c r="I52" s="127"/>
      <c r="J52" s="127"/>
      <c r="K52" s="127"/>
      <c r="L52" s="127"/>
      <c r="M52" s="127"/>
      <c r="N52" s="127"/>
      <c r="O52" s="127"/>
      <c r="P52" s="127"/>
    </row>
    <row r="53" spans="1:16">
      <c r="A53" s="127"/>
      <c r="B53" s="127"/>
      <c r="C53" s="127"/>
      <c r="D53" s="127"/>
      <c r="E53" s="127"/>
      <c r="F53" s="127"/>
      <c r="G53" s="127"/>
      <c r="H53" s="127"/>
      <c r="I53" s="127"/>
      <c r="J53" s="127"/>
      <c r="K53" s="127"/>
      <c r="L53" s="127"/>
      <c r="M53" s="127"/>
      <c r="N53" s="127"/>
      <c r="O53" s="127"/>
      <c r="P53" s="127"/>
    </row>
    <row r="54" spans="1:16">
      <c r="A54" s="127"/>
      <c r="B54" s="127"/>
      <c r="C54" s="127"/>
      <c r="D54" s="127"/>
      <c r="E54" s="127"/>
      <c r="F54" s="127"/>
      <c r="G54" s="127"/>
      <c r="H54" s="127"/>
      <c r="I54" s="127"/>
      <c r="J54" s="127"/>
      <c r="K54" s="127"/>
      <c r="L54" s="127"/>
      <c r="M54" s="127"/>
      <c r="N54" s="127"/>
      <c r="O54" s="127"/>
      <c r="P54" s="127"/>
    </row>
    <row r="55" spans="1:16">
      <c r="A55" s="127"/>
      <c r="B55" s="127"/>
      <c r="C55" s="127"/>
      <c r="D55" s="127"/>
      <c r="E55" s="127"/>
      <c r="F55" s="127"/>
      <c r="G55" s="127"/>
      <c r="H55" s="127"/>
      <c r="I55" s="127"/>
      <c r="J55" s="127"/>
      <c r="K55" s="127"/>
      <c r="L55" s="127"/>
      <c r="M55" s="127"/>
      <c r="N55" s="127"/>
      <c r="O55" s="127"/>
      <c r="P55" s="127"/>
    </row>
    <row r="56" spans="1:16">
      <c r="A56" s="127"/>
      <c r="B56" s="127"/>
      <c r="C56" s="127"/>
      <c r="D56" s="127"/>
      <c r="E56" s="127"/>
      <c r="F56" s="127"/>
      <c r="G56" s="127"/>
      <c r="H56" s="127"/>
      <c r="I56" s="127"/>
      <c r="J56" s="127"/>
      <c r="K56" s="127"/>
      <c r="L56" s="127"/>
      <c r="M56" s="127"/>
      <c r="N56" s="127"/>
      <c r="O56" s="127"/>
      <c r="P56" s="127"/>
    </row>
    <row r="57" spans="1:16">
      <c r="A57" s="127"/>
      <c r="B57" s="127"/>
      <c r="C57" s="127"/>
      <c r="D57" s="127"/>
      <c r="E57" s="127"/>
      <c r="F57" s="127"/>
      <c r="G57" s="127"/>
      <c r="H57" s="127"/>
      <c r="I57" s="127"/>
      <c r="J57" s="127"/>
      <c r="K57" s="127"/>
      <c r="L57" s="127"/>
      <c r="M57" s="127"/>
      <c r="N57" s="127"/>
      <c r="O57" s="127"/>
      <c r="P57" s="127"/>
    </row>
    <row r="58" spans="1:16">
      <c r="A58" s="127"/>
      <c r="B58" s="127"/>
      <c r="C58" s="127"/>
      <c r="D58" s="127"/>
      <c r="E58" s="127"/>
      <c r="F58" s="127"/>
      <c r="G58" s="127"/>
      <c r="H58" s="127"/>
      <c r="I58" s="127"/>
      <c r="J58" s="127"/>
      <c r="K58" s="127"/>
      <c r="L58" s="127"/>
      <c r="M58" s="127"/>
      <c r="N58" s="127"/>
      <c r="O58" s="127"/>
      <c r="P58" s="127"/>
    </row>
    <row r="59" spans="1:16">
      <c r="A59" s="127"/>
      <c r="B59" s="127"/>
      <c r="C59" s="127"/>
      <c r="D59" s="127"/>
      <c r="E59" s="127"/>
      <c r="F59" s="127"/>
      <c r="G59" s="127"/>
      <c r="H59" s="127"/>
      <c r="I59" s="127"/>
      <c r="J59" s="127"/>
      <c r="K59" s="127"/>
      <c r="L59" s="127"/>
      <c r="M59" s="127"/>
      <c r="N59" s="127"/>
      <c r="O59" s="127"/>
      <c r="P59" s="127"/>
    </row>
    <row r="60" spans="1:16">
      <c r="A60" s="127"/>
      <c r="B60" s="127"/>
      <c r="C60" s="127"/>
      <c r="D60" s="127"/>
      <c r="E60" s="127"/>
      <c r="F60" s="127"/>
      <c r="G60" s="127"/>
      <c r="H60" s="127"/>
      <c r="I60" s="127"/>
      <c r="J60" s="127"/>
      <c r="K60" s="127"/>
      <c r="L60" s="127"/>
      <c r="M60" s="127"/>
      <c r="N60" s="127"/>
      <c r="O60" s="127"/>
      <c r="P60" s="127"/>
    </row>
    <row r="61" spans="1:16">
      <c r="A61" s="127"/>
      <c r="B61" s="127"/>
      <c r="C61" s="127"/>
      <c r="D61" s="127"/>
      <c r="E61" s="127"/>
      <c r="F61" s="127"/>
      <c r="G61" s="127"/>
      <c r="H61" s="127"/>
      <c r="I61" s="127"/>
      <c r="J61" s="127"/>
      <c r="K61" s="127"/>
      <c r="L61" s="127"/>
      <c r="M61" s="127"/>
      <c r="N61" s="127"/>
      <c r="O61" s="127"/>
      <c r="P61" s="127"/>
    </row>
    <row r="62" spans="1:16">
      <c r="A62" s="127"/>
      <c r="B62" s="127"/>
      <c r="C62" s="127"/>
      <c r="D62" s="127"/>
      <c r="E62" s="127"/>
      <c r="F62" s="127"/>
      <c r="G62" s="127"/>
      <c r="H62" s="127"/>
      <c r="I62" s="127"/>
      <c r="J62" s="127"/>
      <c r="K62" s="127"/>
      <c r="L62" s="127"/>
      <c r="M62" s="127"/>
      <c r="N62" s="127"/>
      <c r="O62" s="127"/>
      <c r="P62" s="127"/>
    </row>
    <row r="63" spans="1:16">
      <c r="A63" s="127"/>
      <c r="B63" s="127"/>
      <c r="C63" s="127"/>
      <c r="D63" s="127"/>
      <c r="E63" s="127"/>
      <c r="F63" s="127"/>
      <c r="G63" s="127"/>
      <c r="H63" s="127"/>
      <c r="I63" s="127"/>
      <c r="J63" s="127"/>
      <c r="K63" s="127"/>
      <c r="L63" s="127"/>
      <c r="M63" s="127"/>
      <c r="N63" s="127"/>
      <c r="O63" s="127"/>
      <c r="P63" s="127"/>
    </row>
    <row r="64" spans="1:16">
      <c r="A64" s="127"/>
      <c r="B64" s="127"/>
      <c r="C64" s="127"/>
      <c r="D64" s="127"/>
      <c r="E64" s="127"/>
      <c r="F64" s="127"/>
      <c r="G64" s="127"/>
      <c r="H64" s="127"/>
      <c r="I64" s="127"/>
      <c r="J64" s="127"/>
      <c r="K64" s="127"/>
      <c r="L64" s="127"/>
      <c r="M64" s="127"/>
      <c r="N64" s="127"/>
      <c r="O64" s="127"/>
      <c r="P64" s="127"/>
    </row>
    <row r="65" spans="1:16">
      <c r="A65" s="127"/>
      <c r="B65" s="127"/>
      <c r="C65" s="127"/>
      <c r="D65" s="127"/>
      <c r="E65" s="127"/>
      <c r="F65" s="127"/>
      <c r="G65" s="127"/>
      <c r="H65" s="127"/>
      <c r="I65" s="127"/>
      <c r="J65" s="127"/>
      <c r="K65" s="127"/>
      <c r="L65" s="127"/>
      <c r="M65" s="127"/>
      <c r="N65" s="127"/>
      <c r="O65" s="127"/>
      <c r="P65" s="127"/>
    </row>
    <row r="66" spans="1:16">
      <c r="A66" s="127"/>
      <c r="B66" s="127"/>
      <c r="C66" s="127"/>
      <c r="D66" s="127"/>
      <c r="E66" s="127"/>
      <c r="F66" s="127"/>
      <c r="G66" s="127"/>
      <c r="H66" s="127"/>
      <c r="I66" s="127"/>
      <c r="J66" s="127"/>
      <c r="K66" s="127"/>
      <c r="L66" s="127"/>
      <c r="M66" s="127"/>
      <c r="N66" s="127"/>
      <c r="O66" s="127"/>
      <c r="P66" s="127"/>
    </row>
    <row r="67" spans="1:16">
      <c r="A67" s="127"/>
      <c r="B67" s="127"/>
      <c r="C67" s="127"/>
      <c r="D67" s="127"/>
      <c r="E67" s="127"/>
      <c r="F67" s="127"/>
      <c r="G67" s="127"/>
      <c r="H67" s="127"/>
      <c r="I67" s="127"/>
      <c r="J67" s="127"/>
      <c r="K67" s="127"/>
      <c r="L67" s="127"/>
      <c r="M67" s="127"/>
      <c r="N67" s="127"/>
      <c r="O67" s="127"/>
      <c r="P67" s="127"/>
    </row>
    <row r="68" spans="1:16">
      <c r="A68" s="127"/>
      <c r="B68" s="127"/>
      <c r="C68" s="127"/>
      <c r="D68" s="127"/>
      <c r="E68" s="127"/>
      <c r="F68" s="127"/>
      <c r="G68" s="127"/>
      <c r="H68" s="127"/>
      <c r="I68" s="127"/>
      <c r="J68" s="127"/>
      <c r="K68" s="127"/>
      <c r="L68" s="127"/>
      <c r="M68" s="127"/>
      <c r="N68" s="127"/>
      <c r="O68" s="127"/>
      <c r="P68" s="127"/>
    </row>
    <row r="69" spans="1:16">
      <c r="A69" s="127"/>
      <c r="B69" s="127"/>
      <c r="C69" s="127"/>
      <c r="D69" s="127"/>
      <c r="E69" s="127"/>
      <c r="F69" s="127"/>
      <c r="G69" s="127"/>
      <c r="H69" s="127"/>
      <c r="I69" s="127"/>
      <c r="J69" s="127"/>
      <c r="K69" s="127"/>
      <c r="L69" s="127"/>
      <c r="M69" s="127"/>
      <c r="N69" s="127"/>
      <c r="O69" s="127"/>
      <c r="P69" s="127"/>
    </row>
    <row r="70" spans="1:16">
      <c r="A70" s="127"/>
      <c r="B70" s="127"/>
      <c r="C70" s="127"/>
      <c r="D70" s="127"/>
      <c r="E70" s="127"/>
      <c r="F70" s="127"/>
      <c r="G70" s="127"/>
      <c r="H70" s="127"/>
      <c r="I70" s="127"/>
      <c r="J70" s="127"/>
      <c r="K70" s="127"/>
      <c r="L70" s="127"/>
      <c r="M70" s="127"/>
      <c r="N70" s="127"/>
      <c r="O70" s="127"/>
      <c r="P70" s="127"/>
    </row>
    <row r="71" spans="1:16">
      <c r="A71" s="127"/>
      <c r="B71" s="127"/>
      <c r="C71" s="127"/>
      <c r="D71" s="127"/>
      <c r="E71" s="127"/>
      <c r="F71" s="127"/>
      <c r="G71" s="127"/>
      <c r="H71" s="127"/>
      <c r="I71" s="127"/>
      <c r="J71" s="127"/>
      <c r="K71" s="127"/>
      <c r="L71" s="127"/>
      <c r="M71" s="127"/>
      <c r="N71" s="127"/>
      <c r="O71" s="127"/>
      <c r="P71" s="127"/>
    </row>
    <row r="72" spans="1:16">
      <c r="A72" s="127"/>
      <c r="B72" s="127"/>
      <c r="C72" s="127"/>
      <c r="D72" s="127"/>
      <c r="E72" s="127"/>
      <c r="F72" s="127"/>
      <c r="G72" s="127"/>
      <c r="H72" s="127"/>
      <c r="I72" s="127"/>
      <c r="J72" s="127"/>
      <c r="K72" s="127"/>
      <c r="L72" s="127"/>
      <c r="M72" s="127"/>
      <c r="N72" s="127"/>
      <c r="O72" s="127"/>
      <c r="P72" s="127"/>
    </row>
    <row r="73" spans="1:16">
      <c r="A73" s="127"/>
      <c r="B73" s="127"/>
      <c r="C73" s="127"/>
      <c r="D73" s="127"/>
      <c r="E73" s="127"/>
      <c r="F73" s="127"/>
      <c r="G73" s="127"/>
      <c r="H73" s="127"/>
      <c r="I73" s="127"/>
      <c r="J73" s="127"/>
      <c r="K73" s="127"/>
      <c r="L73" s="127"/>
      <c r="M73" s="127"/>
      <c r="N73" s="127"/>
      <c r="O73" s="127"/>
      <c r="P73" s="127"/>
    </row>
    <row r="74" spans="1:16">
      <c r="A74" s="127"/>
      <c r="B74" s="127"/>
      <c r="C74" s="127"/>
      <c r="D74" s="127"/>
      <c r="E74" s="127"/>
      <c r="F74" s="127"/>
      <c r="G74" s="127"/>
      <c r="H74" s="127"/>
      <c r="I74" s="127"/>
      <c r="J74" s="127"/>
      <c r="K74" s="127"/>
      <c r="L74" s="127"/>
      <c r="M74" s="127"/>
      <c r="N74" s="127"/>
      <c r="O74" s="127"/>
      <c r="P74" s="127"/>
    </row>
    <row r="75" spans="1:16">
      <c r="A75" s="127"/>
      <c r="B75" s="127"/>
      <c r="C75" s="127"/>
      <c r="D75" s="127"/>
      <c r="E75" s="127"/>
      <c r="F75" s="127"/>
      <c r="G75" s="127"/>
      <c r="H75" s="127"/>
      <c r="I75" s="127"/>
      <c r="J75" s="127"/>
      <c r="K75" s="127"/>
      <c r="L75" s="127"/>
      <c r="M75" s="127"/>
      <c r="N75" s="127"/>
      <c r="O75" s="127"/>
      <c r="P75" s="127"/>
    </row>
    <row r="76" spans="1:16">
      <c r="A76" s="127"/>
      <c r="B76" s="127"/>
      <c r="C76" s="127"/>
      <c r="D76" s="127"/>
      <c r="E76" s="127"/>
      <c r="F76" s="127"/>
      <c r="G76" s="127"/>
      <c r="H76" s="127"/>
      <c r="I76" s="127"/>
      <c r="J76" s="127"/>
      <c r="K76" s="127"/>
      <c r="L76" s="127"/>
      <c r="M76" s="127"/>
      <c r="N76" s="127"/>
      <c r="O76" s="127"/>
      <c r="P76" s="127"/>
    </row>
    <row r="77" spans="1:16">
      <c r="A77" s="127"/>
      <c r="B77" s="127"/>
      <c r="C77" s="127"/>
      <c r="D77" s="127"/>
      <c r="E77" s="127"/>
      <c r="F77" s="127"/>
      <c r="G77" s="127"/>
      <c r="H77" s="127"/>
      <c r="I77" s="127"/>
      <c r="J77" s="127"/>
      <c r="K77" s="127"/>
      <c r="L77" s="127"/>
      <c r="M77" s="127"/>
      <c r="N77" s="127"/>
      <c r="O77" s="127"/>
      <c r="P77" s="127"/>
    </row>
    <row r="78" spans="1:16">
      <c r="A78" s="127"/>
      <c r="B78" s="127"/>
      <c r="C78" s="127"/>
      <c r="D78" s="127"/>
      <c r="E78" s="127"/>
      <c r="F78" s="127"/>
      <c r="G78" s="127"/>
      <c r="H78" s="127"/>
      <c r="I78" s="127"/>
      <c r="J78" s="127"/>
      <c r="K78" s="127"/>
      <c r="L78" s="127"/>
      <c r="M78" s="127"/>
      <c r="N78" s="127"/>
      <c r="O78" s="127"/>
      <c r="P78" s="127"/>
    </row>
    <row r="79" spans="1:16">
      <c r="A79" s="127"/>
      <c r="B79" s="127"/>
      <c r="C79" s="127"/>
      <c r="D79" s="127"/>
      <c r="E79" s="127"/>
      <c r="F79" s="127"/>
      <c r="G79" s="127"/>
      <c r="H79" s="127"/>
      <c r="I79" s="127"/>
      <c r="J79" s="127"/>
      <c r="K79" s="127"/>
      <c r="L79" s="127"/>
      <c r="M79" s="127"/>
      <c r="N79" s="127"/>
      <c r="O79" s="127"/>
      <c r="P79" s="127"/>
    </row>
    <row r="80" spans="1:16">
      <c r="A80" s="127"/>
      <c r="B80" s="127"/>
      <c r="C80" s="127"/>
      <c r="D80" s="127"/>
      <c r="E80" s="127"/>
      <c r="F80" s="127"/>
      <c r="G80" s="127"/>
      <c r="H80" s="127"/>
      <c r="I80" s="127"/>
      <c r="J80" s="127"/>
      <c r="K80" s="127"/>
      <c r="L80" s="127"/>
      <c r="M80" s="127"/>
      <c r="N80" s="127"/>
      <c r="O80" s="127"/>
      <c r="P80" s="127"/>
    </row>
    <row r="81" spans="1:16">
      <c r="A81" s="127"/>
      <c r="B81" s="127"/>
      <c r="C81" s="127"/>
      <c r="D81" s="127"/>
      <c r="E81" s="127"/>
      <c r="F81" s="127"/>
      <c r="G81" s="127"/>
      <c r="H81" s="127"/>
      <c r="I81" s="127"/>
      <c r="J81" s="127"/>
      <c r="K81" s="127"/>
      <c r="L81" s="127"/>
      <c r="M81" s="127"/>
      <c r="N81" s="127"/>
      <c r="O81" s="127"/>
      <c r="P81" s="127"/>
    </row>
    <row r="82" spans="1:16">
      <c r="A82" s="127"/>
      <c r="B82" s="127"/>
      <c r="C82" s="127"/>
      <c r="D82" s="127"/>
      <c r="E82" s="127"/>
      <c r="F82" s="127"/>
      <c r="G82" s="127"/>
      <c r="H82" s="127"/>
      <c r="I82" s="127"/>
      <c r="J82" s="127"/>
      <c r="K82" s="127"/>
      <c r="L82" s="127"/>
      <c r="M82" s="127"/>
      <c r="N82" s="127"/>
      <c r="O82" s="127"/>
      <c r="P82" s="127"/>
    </row>
    <row r="83" spans="1:16">
      <c r="A83" s="127"/>
      <c r="B83" s="127"/>
      <c r="C83" s="127"/>
      <c r="D83" s="127"/>
      <c r="E83" s="127"/>
      <c r="F83" s="127"/>
      <c r="G83" s="127"/>
      <c r="H83" s="127"/>
      <c r="I83" s="127"/>
      <c r="J83" s="127"/>
      <c r="K83" s="127"/>
      <c r="L83" s="127"/>
      <c r="M83" s="127"/>
      <c r="N83" s="127"/>
      <c r="O83" s="127"/>
      <c r="P83" s="127"/>
    </row>
    <row r="84" spans="1:16">
      <c r="A84" s="127"/>
      <c r="B84" s="127"/>
      <c r="C84" s="127"/>
      <c r="D84" s="127"/>
      <c r="E84" s="127"/>
      <c r="F84" s="127"/>
      <c r="G84" s="127"/>
      <c r="H84" s="127"/>
      <c r="I84" s="127"/>
      <c r="J84" s="127"/>
      <c r="K84" s="127"/>
      <c r="L84" s="127"/>
      <c r="M84" s="127"/>
      <c r="N84" s="127"/>
      <c r="O84" s="127"/>
      <c r="P84" s="127"/>
    </row>
    <row r="85" spans="1:16">
      <c r="A85" s="127"/>
      <c r="B85" s="127"/>
      <c r="C85" s="127"/>
      <c r="D85" s="127"/>
      <c r="E85" s="127"/>
      <c r="F85" s="127"/>
      <c r="G85" s="127"/>
      <c r="H85" s="127"/>
      <c r="I85" s="127"/>
      <c r="J85" s="127"/>
      <c r="K85" s="127"/>
      <c r="L85" s="127"/>
      <c r="M85" s="127"/>
      <c r="N85" s="127"/>
      <c r="O85" s="127"/>
      <c r="P85" s="127"/>
    </row>
    <row r="86" spans="1:16">
      <c r="A86" s="127"/>
      <c r="B86" s="127"/>
      <c r="C86" s="127"/>
      <c r="D86" s="127"/>
      <c r="E86" s="127"/>
      <c r="F86" s="127"/>
      <c r="G86" s="127"/>
      <c r="H86" s="127"/>
      <c r="I86" s="127"/>
      <c r="J86" s="127"/>
      <c r="K86" s="127"/>
      <c r="L86" s="127"/>
      <c r="M86" s="127"/>
      <c r="N86" s="127"/>
      <c r="O86" s="127"/>
      <c r="P86" s="127"/>
    </row>
    <row r="87" spans="1:16">
      <c r="A87" s="127"/>
      <c r="B87" s="127"/>
      <c r="C87" s="127"/>
      <c r="D87" s="127"/>
      <c r="E87" s="127"/>
      <c r="F87" s="127"/>
      <c r="G87" s="127"/>
      <c r="H87" s="127"/>
      <c r="I87" s="127"/>
      <c r="J87" s="127"/>
      <c r="K87" s="127"/>
      <c r="L87" s="127"/>
      <c r="M87" s="127"/>
      <c r="N87" s="127"/>
      <c r="O87" s="127"/>
      <c r="P87" s="127"/>
    </row>
    <row r="88" spans="1:16">
      <c r="A88" s="127"/>
      <c r="B88" s="127"/>
      <c r="C88" s="127"/>
      <c r="D88" s="127"/>
      <c r="E88" s="127"/>
      <c r="F88" s="127"/>
      <c r="G88" s="127"/>
      <c r="H88" s="127"/>
      <c r="I88" s="127"/>
      <c r="J88" s="127"/>
      <c r="K88" s="127"/>
      <c r="L88" s="127"/>
      <c r="M88" s="127"/>
      <c r="N88" s="127"/>
      <c r="O88" s="127"/>
      <c r="P88" s="127"/>
    </row>
    <row r="89" spans="1:16">
      <c r="A89" s="127"/>
      <c r="B89" s="127"/>
      <c r="C89" s="127"/>
      <c r="D89" s="127"/>
      <c r="E89" s="127"/>
      <c r="F89" s="127"/>
      <c r="G89" s="127"/>
      <c r="H89" s="127"/>
      <c r="I89" s="127"/>
      <c r="J89" s="127"/>
      <c r="K89" s="127"/>
      <c r="L89" s="127"/>
      <c r="M89" s="127"/>
      <c r="N89" s="127"/>
      <c r="O89" s="127"/>
      <c r="P89" s="127"/>
    </row>
    <row r="90" spans="1:16">
      <c r="A90" s="127"/>
      <c r="B90" s="127"/>
      <c r="C90" s="127"/>
      <c r="D90" s="127"/>
      <c r="E90" s="127"/>
      <c r="F90" s="127"/>
      <c r="G90" s="127"/>
      <c r="H90" s="127"/>
      <c r="I90" s="127"/>
      <c r="J90" s="127"/>
      <c r="K90" s="127"/>
      <c r="L90" s="127"/>
      <c r="M90" s="127"/>
      <c r="N90" s="127"/>
      <c r="O90" s="127"/>
      <c r="P90" s="127"/>
    </row>
    <row r="91" spans="1:16">
      <c r="A91" s="127"/>
      <c r="B91" s="127"/>
      <c r="C91" s="127"/>
      <c r="D91" s="127"/>
      <c r="E91" s="127"/>
      <c r="F91" s="127"/>
      <c r="G91" s="127"/>
      <c r="H91" s="127"/>
      <c r="I91" s="127"/>
      <c r="J91" s="127"/>
      <c r="K91" s="127"/>
      <c r="L91" s="127"/>
      <c r="M91" s="127"/>
      <c r="N91" s="127"/>
      <c r="O91" s="127"/>
      <c r="P91" s="127"/>
    </row>
    <row r="92" spans="1:16">
      <c r="A92" s="127"/>
      <c r="B92" s="127"/>
      <c r="C92" s="127"/>
      <c r="D92" s="127"/>
      <c r="E92" s="127"/>
      <c r="F92" s="127"/>
      <c r="G92" s="127"/>
      <c r="H92" s="127"/>
      <c r="I92" s="127"/>
      <c r="J92" s="127"/>
      <c r="K92" s="127"/>
      <c r="L92" s="127"/>
      <c r="M92" s="127"/>
      <c r="N92" s="127"/>
      <c r="O92" s="127"/>
      <c r="P92" s="127"/>
    </row>
    <row r="93" spans="1:16">
      <c r="A93" s="127"/>
      <c r="B93" s="127"/>
      <c r="C93" s="127"/>
      <c r="D93" s="127"/>
      <c r="E93" s="127"/>
      <c r="F93" s="127"/>
      <c r="G93" s="127"/>
      <c r="H93" s="127"/>
      <c r="I93" s="127"/>
      <c r="J93" s="127"/>
      <c r="K93" s="127"/>
      <c r="L93" s="127"/>
      <c r="M93" s="127"/>
      <c r="N93" s="127"/>
      <c r="O93" s="127"/>
      <c r="P93" s="127"/>
    </row>
    <row r="94" spans="1:16">
      <c r="A94" s="127"/>
      <c r="B94" s="127"/>
      <c r="C94" s="127"/>
      <c r="D94" s="127"/>
      <c r="E94" s="127"/>
      <c r="F94" s="127"/>
      <c r="G94" s="127"/>
      <c r="H94" s="127"/>
      <c r="I94" s="127"/>
      <c r="J94" s="127"/>
      <c r="K94" s="127"/>
      <c r="L94" s="127"/>
      <c r="M94" s="127"/>
      <c r="N94" s="127"/>
      <c r="O94" s="127"/>
      <c r="P94" s="127"/>
    </row>
    <row r="95" spans="1:16">
      <c r="A95" s="127"/>
      <c r="B95" s="127"/>
      <c r="C95" s="127"/>
      <c r="D95" s="127"/>
      <c r="E95" s="127"/>
      <c r="F95" s="127"/>
      <c r="G95" s="127"/>
      <c r="H95" s="127"/>
      <c r="I95" s="127"/>
      <c r="J95" s="127"/>
      <c r="K95" s="127"/>
      <c r="L95" s="127"/>
      <c r="M95" s="127"/>
      <c r="N95" s="127"/>
      <c r="O95" s="127"/>
      <c r="P95" s="127"/>
    </row>
    <row r="96" spans="1:16">
      <c r="A96" s="127"/>
      <c r="B96" s="127"/>
      <c r="C96" s="127"/>
      <c r="D96" s="127"/>
      <c r="E96" s="127"/>
      <c r="F96" s="127"/>
      <c r="G96" s="127"/>
      <c r="H96" s="127"/>
      <c r="I96" s="127"/>
      <c r="J96" s="127"/>
      <c r="K96" s="127"/>
      <c r="L96" s="127"/>
      <c r="M96" s="127"/>
      <c r="N96" s="127"/>
      <c r="O96" s="127"/>
      <c r="P96" s="127"/>
    </row>
    <row r="97" spans="1:16">
      <c r="A97" s="127"/>
      <c r="B97" s="127"/>
      <c r="C97" s="127"/>
      <c r="D97" s="127"/>
      <c r="E97" s="127"/>
      <c r="F97" s="127"/>
      <c r="G97" s="127"/>
      <c r="H97" s="127"/>
      <c r="I97" s="127"/>
      <c r="J97" s="127"/>
      <c r="K97" s="127"/>
      <c r="L97" s="127"/>
      <c r="M97" s="127"/>
      <c r="N97" s="127"/>
      <c r="O97" s="127"/>
      <c r="P97" s="127"/>
    </row>
    <row r="98" spans="1:16">
      <c r="A98" s="127"/>
      <c r="B98" s="127"/>
      <c r="C98" s="127"/>
      <c r="D98" s="127"/>
      <c r="E98" s="127"/>
      <c r="F98" s="127"/>
      <c r="G98" s="127"/>
      <c r="H98" s="127"/>
      <c r="I98" s="127"/>
      <c r="J98" s="127"/>
      <c r="K98" s="127"/>
      <c r="L98" s="127"/>
      <c r="M98" s="127"/>
      <c r="N98" s="127"/>
      <c r="O98" s="127"/>
      <c r="P98" s="127"/>
    </row>
    <row r="99" spans="1:16">
      <c r="A99" s="127"/>
      <c r="B99" s="127"/>
      <c r="C99" s="127"/>
      <c r="D99" s="127"/>
      <c r="E99" s="127"/>
      <c r="F99" s="127"/>
      <c r="G99" s="127"/>
      <c r="H99" s="127"/>
      <c r="I99" s="127"/>
      <c r="J99" s="127"/>
      <c r="K99" s="127"/>
      <c r="L99" s="127"/>
      <c r="M99" s="127"/>
      <c r="N99" s="127"/>
      <c r="O99" s="127"/>
      <c r="P99" s="127"/>
    </row>
    <row r="100" spans="1:16">
      <c r="A100" s="127"/>
      <c r="B100" s="127"/>
      <c r="C100" s="127"/>
      <c r="D100" s="127"/>
      <c r="E100" s="127"/>
      <c r="F100" s="127"/>
      <c r="G100" s="127"/>
      <c r="H100" s="127"/>
      <c r="I100" s="127"/>
      <c r="J100" s="127"/>
      <c r="K100" s="127"/>
      <c r="L100" s="127"/>
      <c r="M100" s="127"/>
      <c r="N100" s="127"/>
      <c r="O100" s="127"/>
      <c r="P100" s="127"/>
    </row>
    <row r="101" spans="1:16">
      <c r="A101" s="127"/>
      <c r="B101" s="127"/>
      <c r="C101" s="127"/>
      <c r="D101" s="127"/>
      <c r="E101" s="127"/>
      <c r="F101" s="127"/>
      <c r="G101" s="127"/>
      <c r="H101" s="127"/>
      <c r="I101" s="127"/>
      <c r="J101" s="127"/>
      <c r="K101" s="127"/>
      <c r="L101" s="127"/>
      <c r="M101" s="127"/>
      <c r="N101" s="127"/>
      <c r="O101" s="127"/>
      <c r="P101" s="127"/>
    </row>
    <row r="102" spans="1:16">
      <c r="A102" s="127"/>
      <c r="B102" s="127"/>
      <c r="C102" s="127"/>
      <c r="D102" s="127"/>
      <c r="E102" s="127"/>
      <c r="F102" s="127"/>
      <c r="G102" s="127"/>
      <c r="H102" s="127"/>
      <c r="I102" s="127"/>
      <c r="J102" s="127"/>
      <c r="K102" s="127"/>
      <c r="L102" s="127"/>
      <c r="M102" s="127"/>
      <c r="N102" s="127"/>
      <c r="O102" s="127"/>
      <c r="P102" s="127"/>
    </row>
    <row r="103" spans="1:16">
      <c r="A103" s="127"/>
      <c r="B103" s="127"/>
      <c r="C103" s="127"/>
      <c r="D103" s="127"/>
      <c r="E103" s="127"/>
      <c r="F103" s="127"/>
      <c r="G103" s="127"/>
      <c r="H103" s="127"/>
      <c r="I103" s="127"/>
      <c r="J103" s="127"/>
      <c r="K103" s="127"/>
      <c r="L103" s="127"/>
      <c r="M103" s="127"/>
      <c r="N103" s="127"/>
      <c r="O103" s="127"/>
      <c r="P103" s="127"/>
    </row>
    <row r="104" spans="1:16">
      <c r="A104" s="127"/>
      <c r="B104" s="127"/>
      <c r="C104" s="127"/>
      <c r="D104" s="127"/>
      <c r="E104" s="127"/>
      <c r="F104" s="127"/>
      <c r="G104" s="127"/>
      <c r="H104" s="127"/>
      <c r="I104" s="127"/>
      <c r="J104" s="127"/>
      <c r="K104" s="127"/>
      <c r="L104" s="127"/>
      <c r="M104" s="127"/>
      <c r="N104" s="127"/>
      <c r="O104" s="127"/>
      <c r="P104" s="127"/>
    </row>
    <row r="105" spans="1:16">
      <c r="A105" s="127"/>
      <c r="B105" s="127"/>
      <c r="C105" s="127"/>
      <c r="D105" s="127"/>
      <c r="E105" s="127"/>
      <c r="F105" s="127"/>
      <c r="G105" s="127"/>
      <c r="H105" s="127"/>
      <c r="I105" s="127"/>
      <c r="J105" s="127"/>
      <c r="K105" s="127"/>
      <c r="L105" s="127"/>
      <c r="M105" s="127"/>
      <c r="N105" s="127"/>
      <c r="O105" s="127"/>
      <c r="P105" s="127"/>
    </row>
    <row r="106" spans="1:16">
      <c r="A106" s="127"/>
      <c r="B106" s="127"/>
      <c r="C106" s="127"/>
      <c r="D106" s="127"/>
      <c r="E106" s="127"/>
      <c r="F106" s="127"/>
      <c r="G106" s="127"/>
      <c r="H106" s="127"/>
      <c r="I106" s="127"/>
      <c r="J106" s="127"/>
      <c r="K106" s="127"/>
      <c r="L106" s="127"/>
      <c r="M106" s="127"/>
      <c r="N106" s="127"/>
      <c r="O106" s="127"/>
      <c r="P106" s="127"/>
    </row>
    <row r="107" spans="1:16">
      <c r="A107" s="127"/>
      <c r="B107" s="127"/>
      <c r="C107" s="127"/>
      <c r="D107" s="127"/>
      <c r="E107" s="127"/>
      <c r="F107" s="127"/>
      <c r="G107" s="127"/>
      <c r="H107" s="127"/>
      <c r="I107" s="127"/>
      <c r="J107" s="127"/>
      <c r="K107" s="127"/>
      <c r="L107" s="127"/>
      <c r="M107" s="127"/>
      <c r="N107" s="127"/>
      <c r="O107" s="127"/>
      <c r="P107" s="127"/>
    </row>
    <row r="108" spans="1:16">
      <c r="A108" s="127"/>
      <c r="B108" s="127"/>
      <c r="C108" s="127"/>
      <c r="D108" s="127"/>
      <c r="E108" s="127"/>
      <c r="F108" s="127"/>
      <c r="G108" s="127"/>
      <c r="H108" s="127"/>
      <c r="I108" s="127"/>
      <c r="J108" s="127"/>
      <c r="K108" s="127"/>
      <c r="L108" s="127"/>
      <c r="M108" s="127"/>
      <c r="N108" s="127"/>
      <c r="O108" s="127"/>
      <c r="P108" s="127"/>
    </row>
    <row r="109" spans="1:16">
      <c r="A109" s="127"/>
      <c r="B109" s="127"/>
      <c r="C109" s="127"/>
      <c r="D109" s="127"/>
      <c r="E109" s="127"/>
      <c r="F109" s="127"/>
      <c r="G109" s="127"/>
      <c r="H109" s="127"/>
      <c r="I109" s="127"/>
      <c r="J109" s="127"/>
      <c r="K109" s="127"/>
      <c r="L109" s="127"/>
      <c r="M109" s="127"/>
      <c r="N109" s="127"/>
      <c r="O109" s="127"/>
      <c r="P109" s="127"/>
    </row>
    <row r="110" spans="1:16">
      <c r="A110" s="127"/>
      <c r="B110" s="127"/>
      <c r="C110" s="127"/>
      <c r="D110" s="127"/>
      <c r="E110" s="127"/>
      <c r="F110" s="127"/>
      <c r="G110" s="127"/>
      <c r="H110" s="127"/>
      <c r="I110" s="127"/>
      <c r="J110" s="127"/>
      <c r="K110" s="127"/>
      <c r="L110" s="127"/>
      <c r="M110" s="127"/>
      <c r="N110" s="127"/>
      <c r="O110" s="127"/>
      <c r="P110" s="127"/>
    </row>
    <row r="111" spans="1:16">
      <c r="A111" s="127"/>
      <c r="B111" s="127"/>
      <c r="C111" s="127"/>
      <c r="D111" s="127"/>
      <c r="E111" s="127"/>
      <c r="F111" s="127"/>
      <c r="G111" s="127"/>
      <c r="H111" s="127"/>
      <c r="I111" s="127"/>
      <c r="J111" s="127"/>
      <c r="K111" s="127"/>
      <c r="L111" s="127"/>
      <c r="M111" s="127"/>
      <c r="N111" s="127"/>
      <c r="O111" s="127"/>
      <c r="P111" s="127"/>
    </row>
    <row r="112" spans="1:16">
      <c r="A112" s="127"/>
      <c r="B112" s="127"/>
      <c r="C112" s="127"/>
      <c r="D112" s="127"/>
      <c r="E112" s="127"/>
      <c r="F112" s="127"/>
      <c r="G112" s="127"/>
      <c r="H112" s="127"/>
      <c r="I112" s="127"/>
      <c r="J112" s="127"/>
      <c r="K112" s="127"/>
      <c r="L112" s="127"/>
      <c r="M112" s="127"/>
      <c r="N112" s="127"/>
      <c r="O112" s="127"/>
      <c r="P112" s="127"/>
    </row>
    <row r="113" spans="1:16">
      <c r="A113" s="127"/>
      <c r="B113" s="127"/>
      <c r="C113" s="127"/>
      <c r="D113" s="127"/>
      <c r="E113" s="127"/>
      <c r="F113" s="127"/>
      <c r="G113" s="127"/>
      <c r="H113" s="127"/>
      <c r="I113" s="127"/>
      <c r="J113" s="127"/>
      <c r="K113" s="127"/>
      <c r="L113" s="127"/>
      <c r="M113" s="127"/>
      <c r="N113" s="127"/>
      <c r="O113" s="127"/>
      <c r="P113" s="127"/>
    </row>
    <row r="114" spans="1:16">
      <c r="A114" s="127"/>
      <c r="B114" s="127"/>
      <c r="C114" s="127"/>
      <c r="D114" s="127"/>
      <c r="E114" s="127"/>
      <c r="F114" s="127"/>
      <c r="G114" s="127"/>
      <c r="H114" s="127"/>
      <c r="I114" s="127"/>
      <c r="J114" s="127"/>
      <c r="K114" s="127"/>
      <c r="L114" s="127"/>
      <c r="M114" s="127"/>
      <c r="N114" s="127"/>
      <c r="O114" s="127"/>
      <c r="P114" s="127"/>
    </row>
    <row r="115" spans="1:16">
      <c r="A115" s="127"/>
      <c r="B115" s="127"/>
      <c r="C115" s="127"/>
      <c r="D115" s="127"/>
      <c r="E115" s="127"/>
      <c r="F115" s="127"/>
      <c r="G115" s="127"/>
      <c r="H115" s="127"/>
      <c r="I115" s="127"/>
      <c r="J115" s="127"/>
      <c r="K115" s="127"/>
      <c r="L115" s="127"/>
      <c r="M115" s="127"/>
      <c r="N115" s="127"/>
      <c r="O115" s="127"/>
      <c r="P115" s="127"/>
    </row>
    <row r="116" spans="1:16">
      <c r="A116" s="127"/>
      <c r="B116" s="127"/>
      <c r="C116" s="127"/>
      <c r="D116" s="127"/>
      <c r="E116" s="127"/>
      <c r="F116" s="127"/>
      <c r="G116" s="127"/>
      <c r="H116" s="127"/>
      <c r="I116" s="127"/>
      <c r="J116" s="127"/>
      <c r="K116" s="127"/>
      <c r="L116" s="127"/>
      <c r="M116" s="127"/>
      <c r="N116" s="127"/>
      <c r="O116" s="127"/>
      <c r="P116" s="127"/>
    </row>
    <row r="117" spans="1:16">
      <c r="A117" s="127"/>
      <c r="B117" s="127"/>
      <c r="C117" s="127"/>
      <c r="D117" s="127"/>
      <c r="E117" s="127"/>
      <c r="F117" s="127"/>
      <c r="G117" s="127"/>
      <c r="H117" s="127"/>
      <c r="I117" s="127"/>
      <c r="J117" s="127"/>
      <c r="K117" s="127"/>
      <c r="L117" s="127"/>
      <c r="M117" s="127"/>
      <c r="N117" s="127"/>
      <c r="O117" s="127"/>
      <c r="P117" s="127"/>
    </row>
    <row r="118" spans="1:16">
      <c r="A118" s="127"/>
      <c r="B118" s="127"/>
      <c r="C118" s="127"/>
      <c r="D118" s="127"/>
      <c r="E118" s="127"/>
      <c r="F118" s="127"/>
      <c r="G118" s="127"/>
      <c r="H118" s="127"/>
      <c r="I118" s="127"/>
      <c r="J118" s="127"/>
      <c r="K118" s="127"/>
      <c r="L118" s="127"/>
      <c r="M118" s="127"/>
      <c r="N118" s="127"/>
      <c r="O118" s="127"/>
      <c r="P118" s="127"/>
    </row>
    <row r="119" spans="1:16">
      <c r="A119" s="127"/>
      <c r="B119" s="127"/>
      <c r="C119" s="127"/>
      <c r="D119" s="127"/>
      <c r="E119" s="127"/>
      <c r="F119" s="127"/>
      <c r="G119" s="127"/>
      <c r="H119" s="127"/>
      <c r="I119" s="127"/>
      <c r="J119" s="127"/>
      <c r="K119" s="127"/>
      <c r="L119" s="127"/>
      <c r="M119" s="127"/>
      <c r="N119" s="127"/>
      <c r="O119" s="127"/>
      <c r="P119" s="127"/>
    </row>
    <row r="120" spans="1:16">
      <c r="A120" s="127"/>
      <c r="B120" s="127"/>
      <c r="C120" s="127"/>
      <c r="D120" s="127"/>
      <c r="E120" s="127"/>
      <c r="F120" s="127"/>
      <c r="G120" s="127"/>
      <c r="H120" s="127"/>
      <c r="I120" s="127"/>
      <c r="J120" s="127"/>
      <c r="K120" s="127"/>
      <c r="L120" s="127"/>
      <c r="M120" s="127"/>
      <c r="N120" s="127"/>
      <c r="O120" s="127"/>
      <c r="P120" s="127"/>
    </row>
    <row r="121" spans="1:16">
      <c r="A121" s="127"/>
      <c r="B121" s="127"/>
      <c r="C121" s="127"/>
      <c r="D121" s="127"/>
      <c r="E121" s="127"/>
      <c r="F121" s="127"/>
      <c r="G121" s="127"/>
      <c r="H121" s="127"/>
      <c r="I121" s="127"/>
      <c r="J121" s="127"/>
      <c r="K121" s="127"/>
      <c r="L121" s="127"/>
      <c r="M121" s="127"/>
      <c r="N121" s="127"/>
      <c r="O121" s="127"/>
      <c r="P121" s="127"/>
    </row>
    <row r="122" spans="1:16">
      <c r="A122" s="127"/>
      <c r="B122" s="127"/>
      <c r="C122" s="127"/>
      <c r="D122" s="127"/>
      <c r="E122" s="127"/>
      <c r="F122" s="127"/>
      <c r="G122" s="127"/>
      <c r="H122" s="127"/>
      <c r="I122" s="127"/>
      <c r="J122" s="127"/>
      <c r="K122" s="127"/>
      <c r="L122" s="127"/>
      <c r="M122" s="127"/>
      <c r="N122" s="127"/>
      <c r="O122" s="127"/>
      <c r="P122" s="127"/>
    </row>
    <row r="123" spans="1:16">
      <c r="A123" s="127"/>
      <c r="B123" s="127"/>
      <c r="C123" s="127"/>
      <c r="D123" s="127"/>
      <c r="E123" s="127"/>
      <c r="F123" s="127"/>
      <c r="G123" s="127"/>
      <c r="H123" s="127"/>
      <c r="I123" s="127"/>
      <c r="J123" s="127"/>
      <c r="K123" s="127"/>
      <c r="L123" s="127"/>
      <c r="M123" s="127"/>
      <c r="N123" s="127"/>
      <c r="O123" s="127"/>
      <c r="P123" s="127"/>
    </row>
    <row r="124" spans="1:16">
      <c r="A124" s="127"/>
      <c r="B124" s="127"/>
      <c r="C124" s="127"/>
      <c r="D124" s="127"/>
      <c r="E124" s="127"/>
      <c r="F124" s="127"/>
      <c r="G124" s="127"/>
      <c r="H124" s="127"/>
      <c r="I124" s="127"/>
      <c r="J124" s="127"/>
      <c r="K124" s="127"/>
      <c r="L124" s="127"/>
      <c r="M124" s="127"/>
      <c r="N124" s="127"/>
      <c r="O124" s="127"/>
      <c r="P124" s="127"/>
    </row>
    <row r="125" spans="1:16">
      <c r="A125" s="127"/>
      <c r="B125" s="127"/>
      <c r="C125" s="127"/>
      <c r="D125" s="127"/>
      <c r="E125" s="127"/>
      <c r="F125" s="127"/>
      <c r="G125" s="127"/>
      <c r="H125" s="127"/>
      <c r="I125" s="127"/>
      <c r="J125" s="127"/>
      <c r="K125" s="127"/>
      <c r="L125" s="127"/>
      <c r="M125" s="127"/>
      <c r="N125" s="127"/>
      <c r="O125" s="127"/>
      <c r="P125" s="127"/>
    </row>
    <row r="126" spans="1:16">
      <c r="A126" s="127"/>
      <c r="B126" s="127"/>
      <c r="C126" s="127"/>
      <c r="D126" s="127"/>
      <c r="E126" s="127"/>
      <c r="F126" s="127"/>
      <c r="G126" s="127"/>
      <c r="H126" s="127"/>
      <c r="I126" s="127"/>
      <c r="J126" s="127"/>
      <c r="K126" s="127"/>
      <c r="L126" s="127"/>
      <c r="M126" s="127"/>
      <c r="N126" s="127"/>
      <c r="O126" s="127"/>
      <c r="P126" s="127"/>
    </row>
    <row r="127" spans="1:16">
      <c r="A127" s="127"/>
      <c r="B127" s="127"/>
      <c r="C127" s="127"/>
      <c r="D127" s="127"/>
      <c r="E127" s="127"/>
      <c r="F127" s="127"/>
      <c r="G127" s="127"/>
      <c r="H127" s="127"/>
      <c r="I127" s="127"/>
      <c r="J127" s="127"/>
      <c r="K127" s="127"/>
      <c r="L127" s="127"/>
      <c r="M127" s="127"/>
      <c r="N127" s="127"/>
      <c r="O127" s="127"/>
      <c r="P127" s="127"/>
    </row>
    <row r="128" spans="1:16">
      <c r="A128" s="127"/>
      <c r="B128" s="127"/>
      <c r="C128" s="127"/>
      <c r="D128" s="127"/>
      <c r="E128" s="127"/>
      <c r="F128" s="127"/>
      <c r="G128" s="127"/>
      <c r="H128" s="127"/>
      <c r="I128" s="127"/>
      <c r="J128" s="127"/>
      <c r="K128" s="127"/>
      <c r="L128" s="127"/>
      <c r="M128" s="127"/>
      <c r="N128" s="127"/>
      <c r="O128" s="127"/>
      <c r="P128" s="127"/>
    </row>
    <row r="129" spans="1:16">
      <c r="A129" s="127"/>
      <c r="B129" s="127"/>
      <c r="C129" s="127"/>
      <c r="D129" s="127"/>
      <c r="E129" s="127"/>
      <c r="F129" s="127"/>
      <c r="G129" s="127"/>
      <c r="H129" s="127"/>
      <c r="I129" s="127"/>
      <c r="J129" s="127"/>
      <c r="K129" s="127"/>
      <c r="L129" s="127"/>
      <c r="M129" s="127"/>
      <c r="N129" s="127"/>
      <c r="O129" s="127"/>
      <c r="P129" s="127"/>
    </row>
    <row r="130" spans="1:16">
      <c r="A130" s="127"/>
      <c r="B130" s="127"/>
      <c r="C130" s="127"/>
      <c r="D130" s="127"/>
      <c r="E130" s="127"/>
      <c r="F130" s="127"/>
      <c r="G130" s="127"/>
      <c r="H130" s="127"/>
      <c r="I130" s="127"/>
      <c r="J130" s="127"/>
      <c r="K130" s="127"/>
      <c r="L130" s="127"/>
      <c r="M130" s="127"/>
      <c r="N130" s="127"/>
      <c r="O130" s="127"/>
      <c r="P130" s="127"/>
    </row>
    <row r="131" spans="1:16">
      <c r="A131" s="127"/>
      <c r="B131" s="127"/>
      <c r="C131" s="127"/>
      <c r="D131" s="127"/>
      <c r="E131" s="127"/>
      <c r="F131" s="127"/>
      <c r="G131" s="127"/>
      <c r="H131" s="127"/>
      <c r="I131" s="127"/>
      <c r="J131" s="127"/>
      <c r="K131" s="127"/>
      <c r="L131" s="127"/>
      <c r="M131" s="127"/>
      <c r="N131" s="127"/>
      <c r="O131" s="127"/>
      <c r="P131" s="127"/>
    </row>
    <row r="132" spans="1:16">
      <c r="A132" s="127"/>
      <c r="B132" s="127"/>
      <c r="C132" s="127"/>
      <c r="D132" s="127"/>
      <c r="E132" s="127"/>
      <c r="F132" s="127"/>
      <c r="G132" s="127"/>
      <c r="H132" s="127"/>
      <c r="I132" s="127"/>
      <c r="J132" s="127"/>
      <c r="K132" s="127"/>
      <c r="L132" s="127"/>
      <c r="M132" s="127"/>
      <c r="N132" s="127"/>
      <c r="O132" s="127"/>
      <c r="P132" s="127"/>
    </row>
    <row r="133" spans="1:16">
      <c r="A133" s="127"/>
      <c r="B133" s="127"/>
      <c r="C133" s="127"/>
      <c r="D133" s="127"/>
      <c r="E133" s="127"/>
      <c r="F133" s="127"/>
      <c r="G133" s="127"/>
      <c r="H133" s="127"/>
      <c r="I133" s="127"/>
      <c r="J133" s="127"/>
      <c r="K133" s="127"/>
      <c r="L133" s="127"/>
      <c r="M133" s="127"/>
      <c r="N133" s="127"/>
      <c r="O133" s="127"/>
      <c r="P133" s="127"/>
    </row>
    <row r="134" spans="1:16">
      <c r="A134" s="127"/>
      <c r="B134" s="127"/>
      <c r="C134" s="127"/>
      <c r="D134" s="127"/>
      <c r="E134" s="127"/>
      <c r="F134" s="127"/>
      <c r="G134" s="127"/>
      <c r="H134" s="127"/>
      <c r="I134" s="127"/>
      <c r="J134" s="127"/>
      <c r="K134" s="127"/>
      <c r="L134" s="127"/>
      <c r="M134" s="127"/>
      <c r="N134" s="127"/>
      <c r="O134" s="127"/>
      <c r="P134" s="127"/>
    </row>
    <row r="135" spans="1:16">
      <c r="A135" s="127"/>
      <c r="B135" s="127"/>
      <c r="C135" s="127"/>
      <c r="D135" s="127"/>
      <c r="E135" s="127"/>
      <c r="F135" s="127"/>
      <c r="G135" s="127"/>
      <c r="H135" s="127"/>
      <c r="I135" s="127"/>
      <c r="J135" s="127"/>
      <c r="K135" s="127"/>
      <c r="L135" s="127"/>
      <c r="M135" s="127"/>
      <c r="N135" s="127"/>
      <c r="O135" s="127"/>
      <c r="P135" s="127"/>
    </row>
    <row r="136" spans="1:16">
      <c r="A136" s="127"/>
      <c r="B136" s="127"/>
      <c r="C136" s="127"/>
      <c r="D136" s="127"/>
      <c r="E136" s="127"/>
      <c r="F136" s="127"/>
      <c r="G136" s="127"/>
      <c r="H136" s="127"/>
      <c r="I136" s="127"/>
      <c r="J136" s="127"/>
      <c r="K136" s="127"/>
      <c r="L136" s="127"/>
      <c r="M136" s="127"/>
      <c r="N136" s="127"/>
      <c r="O136" s="127"/>
      <c r="P136" s="127"/>
    </row>
    <row r="137" spans="1:16">
      <c r="A137" s="127"/>
      <c r="B137" s="127"/>
      <c r="C137" s="127"/>
      <c r="D137" s="127"/>
      <c r="E137" s="127"/>
      <c r="F137" s="127"/>
      <c r="G137" s="127"/>
      <c r="H137" s="127"/>
      <c r="I137" s="127"/>
      <c r="J137" s="127"/>
      <c r="K137" s="127"/>
      <c r="L137" s="127"/>
      <c r="M137" s="127"/>
      <c r="N137" s="127"/>
      <c r="O137" s="127"/>
      <c r="P137" s="127"/>
    </row>
    <row r="138" spans="1:16">
      <c r="A138" s="127"/>
      <c r="B138" s="127"/>
      <c r="C138" s="127"/>
      <c r="D138" s="127"/>
      <c r="E138" s="127"/>
      <c r="F138" s="127"/>
      <c r="G138" s="127"/>
      <c r="H138" s="127"/>
      <c r="I138" s="127"/>
      <c r="J138" s="127"/>
      <c r="K138" s="127"/>
      <c r="L138" s="127"/>
      <c r="M138" s="127"/>
      <c r="N138" s="127"/>
      <c r="O138" s="127"/>
      <c r="P138" s="127"/>
    </row>
    <row r="139" spans="1:16">
      <c r="A139" s="127"/>
      <c r="B139" s="127"/>
      <c r="C139" s="127"/>
      <c r="D139" s="127"/>
      <c r="E139" s="127"/>
      <c r="F139" s="127"/>
      <c r="G139" s="127"/>
      <c r="H139" s="127"/>
      <c r="I139" s="127"/>
      <c r="J139" s="127"/>
      <c r="K139" s="127"/>
      <c r="L139" s="127"/>
      <c r="M139" s="127"/>
      <c r="N139" s="127"/>
      <c r="O139" s="127"/>
      <c r="P139" s="127"/>
    </row>
    <row r="140" spans="1:16">
      <c r="A140" s="127"/>
      <c r="B140" s="127"/>
      <c r="C140" s="127"/>
      <c r="D140" s="127"/>
      <c r="E140" s="127"/>
      <c r="F140" s="127"/>
      <c r="G140" s="127"/>
      <c r="H140" s="127"/>
      <c r="I140" s="127"/>
      <c r="J140" s="127"/>
      <c r="K140" s="127"/>
      <c r="L140" s="127"/>
      <c r="M140" s="127"/>
      <c r="N140" s="127"/>
      <c r="O140" s="127"/>
      <c r="P140" s="127"/>
    </row>
    <row r="141" spans="1:16">
      <c r="A141" s="127"/>
      <c r="B141" s="127"/>
      <c r="C141" s="127"/>
      <c r="D141" s="127"/>
      <c r="E141" s="127"/>
      <c r="F141" s="127"/>
      <c r="G141" s="127"/>
      <c r="H141" s="127"/>
      <c r="I141" s="127"/>
      <c r="J141" s="127"/>
      <c r="K141" s="127"/>
      <c r="L141" s="127"/>
      <c r="M141" s="127"/>
      <c r="N141" s="127"/>
      <c r="O141" s="127"/>
      <c r="P141" s="127"/>
    </row>
    <row r="142" spans="1:16">
      <c r="A142" s="127"/>
      <c r="B142" s="127"/>
      <c r="C142" s="127"/>
      <c r="D142" s="127"/>
      <c r="E142" s="127"/>
      <c r="F142" s="127"/>
      <c r="G142" s="127"/>
      <c r="H142" s="127"/>
      <c r="I142" s="127"/>
      <c r="J142" s="127"/>
      <c r="K142" s="127"/>
      <c r="L142" s="127"/>
      <c r="M142" s="127"/>
      <c r="N142" s="127"/>
      <c r="O142" s="127"/>
      <c r="P142" s="127"/>
    </row>
    <row r="143" spans="1:16">
      <c r="A143" s="127"/>
      <c r="B143" s="127"/>
      <c r="C143" s="127"/>
      <c r="D143" s="127"/>
      <c r="E143" s="127"/>
      <c r="F143" s="127"/>
      <c r="G143" s="127"/>
      <c r="H143" s="127"/>
      <c r="I143" s="127"/>
      <c r="J143" s="127"/>
      <c r="K143" s="127"/>
      <c r="L143" s="127"/>
      <c r="M143" s="127"/>
      <c r="N143" s="127"/>
      <c r="O143" s="127"/>
      <c r="P143" s="127"/>
    </row>
    <row r="144" spans="1:16">
      <c r="A144" s="127"/>
      <c r="B144" s="127"/>
      <c r="C144" s="127"/>
      <c r="D144" s="127"/>
      <c r="E144" s="127"/>
      <c r="F144" s="127"/>
      <c r="G144" s="127"/>
      <c r="H144" s="127"/>
      <c r="I144" s="127"/>
      <c r="J144" s="127"/>
      <c r="K144" s="127"/>
      <c r="L144" s="127"/>
      <c r="M144" s="127"/>
      <c r="N144" s="127"/>
      <c r="O144" s="127"/>
      <c r="P144" s="127"/>
    </row>
    <row r="145" spans="1:16">
      <c r="A145" s="127"/>
      <c r="B145" s="127"/>
      <c r="C145" s="127"/>
      <c r="D145" s="127"/>
      <c r="E145" s="127"/>
      <c r="F145" s="127"/>
      <c r="G145" s="127"/>
      <c r="H145" s="127"/>
      <c r="I145" s="127"/>
      <c r="J145" s="127"/>
      <c r="K145" s="127"/>
      <c r="L145" s="127"/>
      <c r="M145" s="127"/>
      <c r="N145" s="127"/>
      <c r="O145" s="127"/>
      <c r="P145" s="127"/>
    </row>
    <row r="146" spans="1:16">
      <c r="A146" s="127"/>
      <c r="B146" s="127"/>
      <c r="C146" s="127"/>
      <c r="D146" s="127"/>
      <c r="E146" s="127"/>
      <c r="F146" s="127"/>
      <c r="G146" s="127"/>
      <c r="H146" s="127"/>
      <c r="I146" s="127"/>
      <c r="J146" s="127"/>
      <c r="K146" s="127"/>
      <c r="L146" s="127"/>
      <c r="M146" s="127"/>
      <c r="N146" s="127"/>
      <c r="O146" s="127"/>
      <c r="P146" s="127"/>
    </row>
    <row r="147" spans="1:16">
      <c r="A147" s="127"/>
      <c r="B147" s="127"/>
      <c r="C147" s="127"/>
      <c r="D147" s="127"/>
      <c r="E147" s="127"/>
      <c r="F147" s="127"/>
      <c r="G147" s="127"/>
      <c r="H147" s="127"/>
      <c r="I147" s="127"/>
      <c r="J147" s="127"/>
      <c r="K147" s="127"/>
      <c r="L147" s="127"/>
      <c r="M147" s="127"/>
      <c r="N147" s="127"/>
      <c r="O147" s="127"/>
      <c r="P147" s="127"/>
    </row>
    <row r="148" spans="1:16">
      <c r="A148" s="127"/>
      <c r="B148" s="127"/>
      <c r="C148" s="127"/>
      <c r="D148" s="127"/>
      <c r="E148" s="127"/>
      <c r="F148" s="127"/>
      <c r="G148" s="127"/>
      <c r="H148" s="127"/>
      <c r="I148" s="127"/>
      <c r="J148" s="127"/>
      <c r="K148" s="127"/>
      <c r="L148" s="127"/>
      <c r="M148" s="127"/>
      <c r="N148" s="127"/>
      <c r="O148" s="127"/>
      <c r="P148" s="127"/>
    </row>
    <row r="149" spans="1:16">
      <c r="A149" s="127"/>
      <c r="B149" s="127"/>
      <c r="C149" s="127"/>
      <c r="D149" s="127"/>
      <c r="E149" s="127"/>
      <c r="F149" s="127"/>
      <c r="G149" s="127"/>
      <c r="H149" s="127"/>
      <c r="I149" s="127"/>
      <c r="J149" s="127"/>
      <c r="K149" s="127"/>
      <c r="L149" s="127"/>
      <c r="M149" s="127"/>
      <c r="N149" s="127"/>
      <c r="O149" s="127"/>
      <c r="P149" s="127"/>
    </row>
    <row r="150" spans="1:16">
      <c r="A150" s="127"/>
      <c r="B150" s="127"/>
      <c r="C150" s="127"/>
      <c r="D150" s="127"/>
      <c r="E150" s="127"/>
      <c r="F150" s="127"/>
      <c r="G150" s="127"/>
      <c r="H150" s="127"/>
      <c r="I150" s="127"/>
      <c r="J150" s="127"/>
      <c r="K150" s="127"/>
      <c r="L150" s="127"/>
      <c r="M150" s="127"/>
      <c r="N150" s="127"/>
      <c r="O150" s="127"/>
      <c r="P150" s="127"/>
    </row>
    <row r="151" spans="1:16">
      <c r="A151" s="127"/>
      <c r="B151" s="127"/>
      <c r="C151" s="127"/>
      <c r="D151" s="127"/>
      <c r="E151" s="127"/>
      <c r="F151" s="127"/>
      <c r="G151" s="127"/>
      <c r="H151" s="127"/>
      <c r="I151" s="127"/>
      <c r="J151" s="127"/>
      <c r="K151" s="127"/>
      <c r="L151" s="127"/>
      <c r="M151" s="127"/>
      <c r="N151" s="127"/>
      <c r="O151" s="127"/>
      <c r="P151" s="127"/>
    </row>
    <row r="152" spans="1:16">
      <c r="A152" s="127"/>
      <c r="B152" s="127"/>
      <c r="C152" s="127"/>
      <c r="D152" s="127"/>
      <c r="E152" s="127"/>
      <c r="F152" s="127"/>
      <c r="G152" s="127"/>
      <c r="H152" s="127"/>
      <c r="I152" s="127"/>
      <c r="J152" s="127"/>
      <c r="K152" s="127"/>
      <c r="L152" s="127"/>
      <c r="M152" s="127"/>
      <c r="N152" s="127"/>
      <c r="O152" s="127"/>
      <c r="P152" s="127"/>
    </row>
    <row r="153" spans="1:16">
      <c r="A153" s="127"/>
      <c r="B153" s="127"/>
      <c r="C153" s="127"/>
      <c r="D153" s="127"/>
      <c r="E153" s="127"/>
      <c r="F153" s="127"/>
      <c r="G153" s="127"/>
      <c r="H153" s="127"/>
      <c r="I153" s="127"/>
      <c r="J153" s="127"/>
      <c r="K153" s="127"/>
      <c r="L153" s="127"/>
      <c r="M153" s="127"/>
      <c r="N153" s="127"/>
      <c r="O153" s="127"/>
      <c r="P153" s="127"/>
    </row>
    <row r="154" spans="1:16">
      <c r="A154" s="127"/>
      <c r="B154" s="127"/>
      <c r="C154" s="127"/>
      <c r="D154" s="127"/>
      <c r="E154" s="127"/>
      <c r="F154" s="127"/>
      <c r="G154" s="127"/>
      <c r="H154" s="127"/>
      <c r="I154" s="127"/>
      <c r="J154" s="127"/>
      <c r="K154" s="127"/>
      <c r="L154" s="127"/>
      <c r="M154" s="127"/>
      <c r="N154" s="127"/>
      <c r="O154" s="127"/>
      <c r="P154" s="127"/>
    </row>
    <row r="155" spans="1:16">
      <c r="A155" s="127"/>
      <c r="B155" s="127"/>
      <c r="C155" s="127"/>
      <c r="D155" s="127"/>
      <c r="E155" s="127"/>
      <c r="F155" s="127"/>
      <c r="G155" s="127"/>
      <c r="H155" s="127"/>
      <c r="I155" s="127"/>
      <c r="J155" s="127"/>
      <c r="K155" s="127"/>
      <c r="L155" s="127"/>
      <c r="M155" s="127"/>
      <c r="N155" s="127"/>
      <c r="O155" s="127"/>
      <c r="P155" s="127"/>
    </row>
    <row r="156" spans="1:16">
      <c r="A156" s="127"/>
      <c r="B156" s="127"/>
      <c r="C156" s="127"/>
      <c r="D156" s="127"/>
      <c r="E156" s="127"/>
      <c r="F156" s="127"/>
      <c r="G156" s="127"/>
      <c r="H156" s="127"/>
      <c r="I156" s="127"/>
      <c r="J156" s="127"/>
      <c r="K156" s="127"/>
      <c r="L156" s="127"/>
      <c r="M156" s="127"/>
      <c r="N156" s="127"/>
      <c r="O156" s="127"/>
      <c r="P156" s="127"/>
    </row>
    <row r="157" spans="1:16">
      <c r="A157" s="127"/>
      <c r="B157" s="127"/>
      <c r="C157" s="127"/>
      <c r="D157" s="127"/>
      <c r="E157" s="127"/>
      <c r="F157" s="127"/>
      <c r="G157" s="127"/>
      <c r="H157" s="127"/>
      <c r="I157" s="127"/>
      <c r="J157" s="127"/>
      <c r="K157" s="127"/>
      <c r="L157" s="127"/>
      <c r="M157" s="127"/>
      <c r="N157" s="127"/>
      <c r="O157" s="127"/>
      <c r="P157" s="127"/>
    </row>
    <row r="158" spans="1:16">
      <c r="A158" s="127"/>
      <c r="B158" s="127"/>
      <c r="C158" s="127"/>
      <c r="D158" s="127"/>
      <c r="E158" s="127"/>
      <c r="F158" s="127"/>
      <c r="G158" s="127"/>
      <c r="H158" s="127"/>
      <c r="I158" s="127"/>
      <c r="J158" s="127"/>
      <c r="K158" s="127"/>
      <c r="L158" s="127"/>
      <c r="M158" s="127"/>
      <c r="N158" s="127"/>
      <c r="O158" s="127"/>
      <c r="P158" s="127"/>
    </row>
    <row r="159" spans="1:16">
      <c r="A159" s="127"/>
      <c r="B159" s="127"/>
      <c r="C159" s="127"/>
      <c r="D159" s="127"/>
      <c r="E159" s="127"/>
      <c r="F159" s="127"/>
      <c r="G159" s="127"/>
      <c r="H159" s="127"/>
      <c r="I159" s="127"/>
      <c r="J159" s="127"/>
      <c r="K159" s="127"/>
      <c r="L159" s="127"/>
      <c r="M159" s="127"/>
      <c r="N159" s="127"/>
      <c r="O159" s="127"/>
      <c r="P159" s="127"/>
    </row>
    <row r="160" spans="1:16">
      <c r="A160" s="127"/>
      <c r="B160" s="127"/>
      <c r="C160" s="127"/>
      <c r="D160" s="127"/>
      <c r="E160" s="127"/>
      <c r="F160" s="127"/>
      <c r="G160" s="127"/>
      <c r="H160" s="127"/>
      <c r="I160" s="127"/>
      <c r="J160" s="127"/>
      <c r="K160" s="127"/>
      <c r="L160" s="127"/>
      <c r="M160" s="127"/>
      <c r="N160" s="127"/>
      <c r="O160" s="127"/>
      <c r="P160" s="127"/>
    </row>
    <row r="161" spans="1:16">
      <c r="A161" s="127"/>
      <c r="B161" s="127"/>
      <c r="C161" s="127"/>
      <c r="D161" s="127"/>
      <c r="E161" s="127"/>
      <c r="F161" s="127"/>
      <c r="G161" s="127"/>
      <c r="H161" s="127"/>
      <c r="I161" s="127"/>
      <c r="J161" s="127"/>
      <c r="K161" s="127"/>
      <c r="L161" s="127"/>
      <c r="M161" s="127"/>
      <c r="N161" s="127"/>
      <c r="O161" s="127"/>
      <c r="P161" s="127"/>
    </row>
    <row r="162" spans="1:16">
      <c r="A162" s="127"/>
      <c r="B162" s="127"/>
      <c r="C162" s="127"/>
      <c r="D162" s="127"/>
      <c r="E162" s="127"/>
      <c r="F162" s="127"/>
      <c r="G162" s="127"/>
      <c r="H162" s="127"/>
      <c r="I162" s="127"/>
      <c r="J162" s="127"/>
      <c r="K162" s="127"/>
      <c r="L162" s="127"/>
      <c r="M162" s="127"/>
      <c r="N162" s="127"/>
      <c r="O162" s="127"/>
      <c r="P162" s="127"/>
    </row>
    <row r="163" spans="1:16">
      <c r="A163" s="127"/>
      <c r="B163" s="127"/>
      <c r="C163" s="127"/>
      <c r="D163" s="127"/>
      <c r="E163" s="127"/>
      <c r="F163" s="127"/>
      <c r="G163" s="127"/>
      <c r="H163" s="127"/>
      <c r="I163" s="127"/>
      <c r="J163" s="127"/>
      <c r="K163" s="127"/>
      <c r="L163" s="127"/>
      <c r="M163" s="127"/>
      <c r="N163" s="127"/>
      <c r="O163" s="127"/>
      <c r="P163" s="127"/>
    </row>
    <row r="164" spans="1:16">
      <c r="A164" s="127"/>
      <c r="B164" s="127"/>
      <c r="C164" s="127"/>
      <c r="D164" s="127"/>
      <c r="E164" s="127"/>
      <c r="F164" s="127"/>
      <c r="G164" s="127"/>
      <c r="H164" s="127"/>
      <c r="I164" s="127"/>
      <c r="J164" s="127"/>
      <c r="K164" s="127"/>
      <c r="L164" s="127"/>
      <c r="M164" s="127"/>
      <c r="N164" s="127"/>
      <c r="O164" s="127"/>
      <c r="P164" s="127"/>
    </row>
    <row r="165" spans="1:16">
      <c r="A165" s="127"/>
      <c r="B165" s="127"/>
      <c r="C165" s="127"/>
      <c r="D165" s="127"/>
      <c r="E165" s="127"/>
      <c r="F165" s="127"/>
      <c r="G165" s="127"/>
      <c r="H165" s="127"/>
      <c r="I165" s="127"/>
      <c r="J165" s="127"/>
      <c r="K165" s="127"/>
      <c r="L165" s="127"/>
      <c r="M165" s="127"/>
      <c r="N165" s="127"/>
      <c r="O165" s="127"/>
      <c r="P165" s="127"/>
    </row>
    <row r="166" spans="1:16">
      <c r="A166" s="127"/>
      <c r="B166" s="127"/>
      <c r="C166" s="127"/>
      <c r="D166" s="127"/>
      <c r="E166" s="127"/>
      <c r="F166" s="127"/>
      <c r="G166" s="127"/>
      <c r="H166" s="127"/>
      <c r="I166" s="127"/>
      <c r="J166" s="127"/>
      <c r="K166" s="127"/>
      <c r="L166" s="127"/>
      <c r="M166" s="127"/>
      <c r="N166" s="127"/>
      <c r="O166" s="127"/>
      <c r="P166" s="127"/>
    </row>
    <row r="167" spans="1:16">
      <c r="A167" s="127"/>
      <c r="B167" s="127"/>
      <c r="C167" s="127"/>
      <c r="D167" s="127"/>
      <c r="E167" s="127"/>
      <c r="F167" s="127"/>
      <c r="G167" s="127"/>
      <c r="H167" s="127"/>
      <c r="I167" s="127"/>
      <c r="J167" s="127"/>
      <c r="K167" s="127"/>
      <c r="L167" s="127"/>
      <c r="M167" s="127"/>
      <c r="N167" s="127"/>
      <c r="O167" s="127"/>
      <c r="P167" s="127"/>
    </row>
    <row r="168" spans="1:16">
      <c r="A168" s="127"/>
      <c r="B168" s="127"/>
      <c r="C168" s="127"/>
      <c r="D168" s="127"/>
      <c r="E168" s="127"/>
      <c r="F168" s="127"/>
      <c r="G168" s="127"/>
      <c r="H168" s="127"/>
      <c r="I168" s="127"/>
      <c r="J168" s="127"/>
      <c r="K168" s="127"/>
      <c r="L168" s="127"/>
      <c r="M168" s="127"/>
      <c r="N168" s="127"/>
      <c r="O168" s="127"/>
      <c r="P168" s="127"/>
    </row>
    <row r="169" spans="1:16">
      <c r="A169" s="127"/>
      <c r="B169" s="127"/>
      <c r="C169" s="127"/>
      <c r="D169" s="127"/>
      <c r="E169" s="127"/>
      <c r="F169" s="127"/>
      <c r="G169" s="127"/>
      <c r="H169" s="127"/>
      <c r="I169" s="127"/>
      <c r="J169" s="127"/>
      <c r="K169" s="127"/>
      <c r="L169" s="127"/>
      <c r="M169" s="127"/>
      <c r="N169" s="127"/>
      <c r="O169" s="127"/>
      <c r="P169" s="127"/>
    </row>
    <row r="170" spans="1:16">
      <c r="A170" s="127"/>
      <c r="B170" s="127"/>
      <c r="C170" s="127"/>
      <c r="D170" s="127"/>
      <c r="E170" s="127"/>
      <c r="F170" s="127"/>
      <c r="G170" s="127"/>
      <c r="H170" s="127"/>
      <c r="I170" s="127"/>
      <c r="J170" s="127"/>
      <c r="K170" s="127"/>
      <c r="L170" s="127"/>
      <c r="M170" s="127"/>
      <c r="N170" s="127"/>
      <c r="O170" s="127"/>
      <c r="P170" s="127"/>
    </row>
    <row r="171" spans="1:16">
      <c r="A171" s="127"/>
      <c r="B171" s="127"/>
      <c r="C171" s="127"/>
      <c r="D171" s="127"/>
      <c r="E171" s="127"/>
      <c r="F171" s="127"/>
      <c r="G171" s="127"/>
      <c r="H171" s="127"/>
      <c r="I171" s="127"/>
      <c r="J171" s="127"/>
      <c r="K171" s="127"/>
      <c r="L171" s="127"/>
      <c r="M171" s="127"/>
      <c r="N171" s="127"/>
      <c r="O171" s="127"/>
      <c r="P171" s="127"/>
    </row>
    <row r="172" spans="1:16">
      <c r="A172" s="127"/>
      <c r="B172" s="127"/>
      <c r="C172" s="127"/>
      <c r="D172" s="127"/>
      <c r="E172" s="127"/>
      <c r="F172" s="127"/>
      <c r="G172" s="127"/>
      <c r="H172" s="127"/>
      <c r="I172" s="127"/>
      <c r="J172" s="127"/>
      <c r="K172" s="127"/>
      <c r="L172" s="127"/>
      <c r="M172" s="127"/>
      <c r="N172" s="127"/>
      <c r="O172" s="127"/>
      <c r="P172" s="127"/>
    </row>
    <row r="173" spans="1:16">
      <c r="A173" s="127"/>
      <c r="B173" s="127"/>
      <c r="C173" s="127"/>
      <c r="D173" s="127"/>
      <c r="E173" s="127"/>
      <c r="F173" s="127"/>
      <c r="G173" s="127"/>
      <c r="H173" s="127"/>
      <c r="I173" s="127"/>
      <c r="J173" s="127"/>
      <c r="K173" s="127"/>
      <c r="L173" s="127"/>
      <c r="M173" s="127"/>
      <c r="N173" s="127"/>
      <c r="O173" s="127"/>
      <c r="P173" s="127"/>
    </row>
    <row r="174" spans="1:16">
      <c r="A174" s="127"/>
      <c r="B174" s="127"/>
      <c r="C174" s="127"/>
      <c r="D174" s="127"/>
      <c r="E174" s="127"/>
      <c r="F174" s="127"/>
      <c r="G174" s="127"/>
      <c r="H174" s="127"/>
      <c r="I174" s="127"/>
      <c r="J174" s="127"/>
      <c r="K174" s="127"/>
      <c r="L174" s="127"/>
      <c r="M174" s="127"/>
      <c r="N174" s="127"/>
      <c r="O174" s="127"/>
      <c r="P174" s="127"/>
    </row>
    <row r="175" spans="1:16">
      <c r="A175" s="127"/>
      <c r="B175" s="127"/>
      <c r="C175" s="127"/>
      <c r="D175" s="127"/>
      <c r="E175" s="127"/>
      <c r="F175" s="127"/>
      <c r="G175" s="127"/>
      <c r="H175" s="127"/>
      <c r="I175" s="127"/>
      <c r="J175" s="127"/>
      <c r="K175" s="127"/>
      <c r="L175" s="127"/>
      <c r="M175" s="127"/>
      <c r="N175" s="127"/>
      <c r="O175" s="127"/>
      <c r="P175" s="127"/>
    </row>
    <row r="176" spans="1:16">
      <c r="A176" s="127"/>
      <c r="B176" s="127"/>
      <c r="C176" s="127"/>
      <c r="D176" s="127"/>
      <c r="E176" s="127"/>
      <c r="F176" s="127"/>
      <c r="G176" s="127"/>
      <c r="H176" s="127"/>
      <c r="I176" s="127"/>
      <c r="J176" s="127"/>
      <c r="K176" s="127"/>
      <c r="L176" s="127"/>
      <c r="M176" s="127"/>
      <c r="N176" s="127"/>
      <c r="O176" s="127"/>
      <c r="P176" s="127"/>
    </row>
    <row r="177" spans="1:16">
      <c r="A177" s="127"/>
      <c r="B177" s="127"/>
      <c r="C177" s="127"/>
      <c r="D177" s="127"/>
      <c r="E177" s="127"/>
      <c r="F177" s="127"/>
      <c r="G177" s="127"/>
      <c r="H177" s="127"/>
      <c r="I177" s="127"/>
      <c r="J177" s="127"/>
      <c r="K177" s="127"/>
      <c r="L177" s="127"/>
      <c r="M177" s="127"/>
      <c r="N177" s="127"/>
      <c r="O177" s="127"/>
      <c r="P177" s="127"/>
    </row>
    <row r="178" spans="1:16">
      <c r="A178" s="127"/>
      <c r="B178" s="127"/>
      <c r="C178" s="127"/>
      <c r="D178" s="127"/>
      <c r="E178" s="127"/>
      <c r="F178" s="127"/>
      <c r="G178" s="127"/>
      <c r="H178" s="127"/>
      <c r="I178" s="127"/>
      <c r="J178" s="127"/>
      <c r="K178" s="127"/>
      <c r="L178" s="127"/>
      <c r="M178" s="127"/>
      <c r="N178" s="127"/>
      <c r="O178" s="127"/>
      <c r="P178" s="127"/>
    </row>
    <row r="179" spans="1:16">
      <c r="A179" s="127"/>
      <c r="B179" s="127"/>
      <c r="C179" s="127"/>
      <c r="D179" s="127"/>
      <c r="E179" s="127"/>
      <c r="F179" s="127"/>
      <c r="G179" s="127"/>
      <c r="H179" s="127"/>
      <c r="I179" s="127"/>
      <c r="J179" s="127"/>
      <c r="K179" s="127"/>
      <c r="L179" s="127"/>
      <c r="M179" s="127"/>
      <c r="N179" s="127"/>
      <c r="O179" s="127"/>
      <c r="P179" s="127"/>
    </row>
    <row r="180" spans="1:16">
      <c r="A180" s="127"/>
      <c r="B180" s="127"/>
      <c r="C180" s="127"/>
      <c r="D180" s="127"/>
      <c r="E180" s="127"/>
      <c r="F180" s="127"/>
      <c r="G180" s="127"/>
      <c r="H180" s="127"/>
      <c r="I180" s="127"/>
      <c r="J180" s="127"/>
      <c r="K180" s="127"/>
      <c r="L180" s="127"/>
      <c r="M180" s="127"/>
      <c r="N180" s="127"/>
      <c r="O180" s="127"/>
      <c r="P180" s="127"/>
    </row>
    <row r="181" spans="1:16">
      <c r="A181" s="127"/>
      <c r="B181" s="127"/>
      <c r="C181" s="127"/>
      <c r="D181" s="127"/>
      <c r="E181" s="127"/>
      <c r="F181" s="127"/>
      <c r="G181" s="127"/>
      <c r="H181" s="127"/>
      <c r="I181" s="127"/>
      <c r="J181" s="127"/>
      <c r="K181" s="127"/>
      <c r="L181" s="127"/>
      <c r="M181" s="127"/>
      <c r="N181" s="127"/>
      <c r="O181" s="127"/>
      <c r="P181" s="127"/>
    </row>
    <row r="182" spans="1:16">
      <c r="A182" s="127"/>
      <c r="B182" s="127"/>
      <c r="C182" s="127"/>
      <c r="D182" s="127"/>
      <c r="E182" s="127"/>
      <c r="F182" s="127"/>
      <c r="G182" s="127"/>
      <c r="H182" s="127"/>
      <c r="I182" s="127"/>
      <c r="J182" s="127"/>
      <c r="K182" s="127"/>
      <c r="L182" s="127"/>
      <c r="M182" s="127"/>
      <c r="N182" s="127"/>
      <c r="O182" s="127"/>
      <c r="P182" s="127"/>
    </row>
    <row r="183" spans="1:16">
      <c r="A183" s="127"/>
      <c r="B183" s="127"/>
      <c r="C183" s="127"/>
      <c r="D183" s="127"/>
      <c r="E183" s="127"/>
      <c r="F183" s="127"/>
      <c r="G183" s="127"/>
      <c r="H183" s="127"/>
      <c r="I183" s="127"/>
      <c r="J183" s="127"/>
      <c r="K183" s="127"/>
      <c r="L183" s="127"/>
      <c r="M183" s="127"/>
      <c r="N183" s="127"/>
      <c r="O183" s="127"/>
      <c r="P183" s="127"/>
    </row>
    <row r="184" spans="1:16">
      <c r="A184" s="127"/>
      <c r="B184" s="127"/>
      <c r="C184" s="127"/>
      <c r="D184" s="127"/>
      <c r="E184" s="127"/>
      <c r="F184" s="127"/>
      <c r="G184" s="127"/>
      <c r="H184" s="127"/>
      <c r="I184" s="127"/>
      <c r="J184" s="127"/>
      <c r="K184" s="127"/>
      <c r="L184" s="127"/>
      <c r="M184" s="127"/>
      <c r="N184" s="127"/>
      <c r="O184" s="127"/>
      <c r="P184" s="127"/>
    </row>
    <row r="185" spans="1:16">
      <c r="A185" s="127"/>
      <c r="B185" s="127"/>
      <c r="C185" s="127"/>
      <c r="D185" s="127"/>
      <c r="E185" s="127"/>
      <c r="F185" s="127"/>
      <c r="G185" s="127"/>
      <c r="H185" s="127"/>
      <c r="I185" s="127"/>
      <c r="J185" s="127"/>
      <c r="K185" s="127"/>
      <c r="L185" s="127"/>
      <c r="M185" s="127"/>
      <c r="N185" s="127"/>
      <c r="O185" s="127"/>
      <c r="P185" s="127"/>
    </row>
    <row r="186" spans="1:16">
      <c r="A186" s="127"/>
      <c r="B186" s="127"/>
      <c r="C186" s="127"/>
      <c r="D186" s="127"/>
      <c r="E186" s="127"/>
      <c r="F186" s="127"/>
      <c r="G186" s="127"/>
      <c r="H186" s="127"/>
      <c r="I186" s="127"/>
      <c r="J186" s="127"/>
      <c r="K186" s="127"/>
      <c r="L186" s="127"/>
      <c r="M186" s="127"/>
      <c r="N186" s="127"/>
      <c r="O186" s="127"/>
      <c r="P186" s="127"/>
    </row>
    <row r="187" spans="1:16">
      <c r="A187" s="127"/>
      <c r="B187" s="127"/>
      <c r="C187" s="127"/>
      <c r="D187" s="127"/>
      <c r="E187" s="127"/>
      <c r="F187" s="127"/>
      <c r="G187" s="127"/>
      <c r="H187" s="127"/>
      <c r="I187" s="127"/>
      <c r="J187" s="127"/>
      <c r="K187" s="127"/>
      <c r="L187" s="127"/>
      <c r="M187" s="127"/>
      <c r="N187" s="127"/>
      <c r="O187" s="127"/>
      <c r="P187" s="127"/>
    </row>
    <row r="188" spans="1:16">
      <c r="A188" s="127"/>
      <c r="B188" s="127"/>
      <c r="C188" s="127"/>
      <c r="D188" s="127"/>
      <c r="E188" s="127"/>
      <c r="F188" s="127"/>
      <c r="G188" s="127"/>
      <c r="H188" s="127"/>
      <c r="I188" s="127"/>
      <c r="J188" s="127"/>
      <c r="K188" s="127"/>
      <c r="L188" s="127"/>
      <c r="M188" s="127"/>
      <c r="N188" s="127"/>
      <c r="O188" s="127"/>
      <c r="P188" s="127"/>
    </row>
    <row r="189" spans="1:16">
      <c r="A189" s="127"/>
      <c r="B189" s="127"/>
      <c r="C189" s="127"/>
      <c r="D189" s="127"/>
      <c r="E189" s="127"/>
      <c r="F189" s="127"/>
      <c r="G189" s="127"/>
      <c r="H189" s="127"/>
      <c r="I189" s="127"/>
      <c r="J189" s="127"/>
      <c r="K189" s="127"/>
      <c r="L189" s="127"/>
      <c r="M189" s="127"/>
      <c r="N189" s="127"/>
      <c r="O189" s="127"/>
      <c r="P189" s="127"/>
    </row>
    <row r="190" spans="1:16">
      <c r="A190" s="127"/>
      <c r="B190" s="127"/>
      <c r="C190" s="127"/>
      <c r="D190" s="127"/>
      <c r="E190" s="127"/>
      <c r="F190" s="127"/>
      <c r="G190" s="127"/>
      <c r="H190" s="127"/>
      <c r="I190" s="127"/>
      <c r="J190" s="127"/>
      <c r="K190" s="127"/>
      <c r="L190" s="127"/>
      <c r="M190" s="127"/>
      <c r="N190" s="127"/>
      <c r="O190" s="127"/>
      <c r="P190" s="127"/>
    </row>
    <row r="191" spans="1:16">
      <c r="A191" s="127"/>
      <c r="B191" s="127"/>
      <c r="C191" s="127"/>
      <c r="D191" s="127"/>
      <c r="E191" s="127"/>
      <c r="F191" s="127"/>
      <c r="G191" s="127"/>
      <c r="H191" s="127"/>
      <c r="I191" s="127"/>
      <c r="J191" s="127"/>
      <c r="K191" s="127"/>
      <c r="L191" s="127"/>
      <c r="M191" s="127"/>
      <c r="N191" s="127"/>
      <c r="O191" s="127"/>
      <c r="P191" s="127"/>
    </row>
    <row r="192" spans="1:16">
      <c r="A192" s="127"/>
      <c r="B192" s="127"/>
      <c r="C192" s="127"/>
      <c r="D192" s="127"/>
      <c r="E192" s="127"/>
      <c r="F192" s="127"/>
      <c r="G192" s="127"/>
      <c r="H192" s="127"/>
      <c r="I192" s="127"/>
      <c r="J192" s="127"/>
      <c r="K192" s="127"/>
      <c r="L192" s="127"/>
      <c r="M192" s="127"/>
      <c r="N192" s="127"/>
      <c r="O192" s="127"/>
      <c r="P192" s="127"/>
    </row>
    <row r="193" spans="1:16">
      <c r="A193" s="127"/>
      <c r="B193" s="127"/>
      <c r="C193" s="127"/>
      <c r="D193" s="127"/>
      <c r="E193" s="127"/>
      <c r="F193" s="127"/>
      <c r="G193" s="127"/>
      <c r="H193" s="127"/>
      <c r="I193" s="127"/>
      <c r="J193" s="127"/>
      <c r="K193" s="127"/>
      <c r="L193" s="127"/>
      <c r="M193" s="127"/>
      <c r="N193" s="127"/>
      <c r="O193" s="127"/>
      <c r="P193" s="127"/>
    </row>
    <row r="194" spans="1:16">
      <c r="A194" s="127"/>
      <c r="B194" s="127"/>
      <c r="C194" s="127"/>
      <c r="D194" s="127"/>
      <c r="E194" s="127"/>
      <c r="F194" s="127"/>
      <c r="G194" s="127"/>
      <c r="H194" s="127"/>
      <c r="I194" s="127"/>
      <c r="J194" s="127"/>
      <c r="K194" s="127"/>
      <c r="L194" s="127"/>
      <c r="M194" s="127"/>
      <c r="N194" s="127"/>
      <c r="O194" s="127"/>
      <c r="P194" s="127"/>
    </row>
    <row r="195" spans="1:16">
      <c r="A195" s="127"/>
      <c r="B195" s="127"/>
      <c r="C195" s="127"/>
      <c r="D195" s="127"/>
      <c r="E195" s="127"/>
      <c r="F195" s="127"/>
      <c r="G195" s="127"/>
      <c r="H195" s="127"/>
      <c r="I195" s="127"/>
      <c r="J195" s="127"/>
      <c r="K195" s="127"/>
      <c r="L195" s="127"/>
      <c r="M195" s="127"/>
      <c r="N195" s="127"/>
      <c r="O195" s="127"/>
      <c r="P195" s="127"/>
    </row>
    <row r="196" spans="1:16">
      <c r="A196" s="127"/>
      <c r="B196" s="127"/>
      <c r="C196" s="127"/>
      <c r="D196" s="127"/>
      <c r="E196" s="127"/>
      <c r="F196" s="127"/>
      <c r="G196" s="127"/>
      <c r="H196" s="127"/>
      <c r="I196" s="127"/>
      <c r="J196" s="127"/>
      <c r="K196" s="127"/>
      <c r="L196" s="127"/>
      <c r="M196" s="127"/>
      <c r="N196" s="127"/>
      <c r="O196" s="127"/>
      <c r="P196" s="127"/>
    </row>
    <row r="197" spans="1:16">
      <c r="A197" s="127"/>
      <c r="B197" s="127"/>
      <c r="C197" s="127"/>
      <c r="D197" s="127"/>
      <c r="E197" s="127"/>
      <c r="F197" s="127"/>
      <c r="G197" s="127"/>
      <c r="H197" s="127"/>
      <c r="I197" s="127"/>
      <c r="J197" s="127"/>
      <c r="K197" s="127"/>
      <c r="L197" s="127"/>
      <c r="M197" s="127"/>
      <c r="N197" s="127"/>
      <c r="O197" s="127"/>
      <c r="P197" s="127"/>
    </row>
    <row r="198" spans="1:16">
      <c r="A198" s="127"/>
      <c r="B198" s="127"/>
      <c r="C198" s="127"/>
      <c r="D198" s="127"/>
      <c r="E198" s="127"/>
      <c r="F198" s="127"/>
      <c r="G198" s="127"/>
      <c r="H198" s="127"/>
      <c r="I198" s="127"/>
      <c r="J198" s="127"/>
      <c r="K198" s="127"/>
      <c r="L198" s="127"/>
      <c r="M198" s="127"/>
      <c r="N198" s="127"/>
      <c r="O198" s="127"/>
      <c r="P198" s="127"/>
    </row>
    <row r="199" spans="1:16">
      <c r="A199" s="127"/>
      <c r="B199" s="127"/>
      <c r="C199" s="127"/>
      <c r="D199" s="127"/>
      <c r="E199" s="127"/>
      <c r="F199" s="127"/>
      <c r="G199" s="127"/>
      <c r="H199" s="127"/>
      <c r="I199" s="127"/>
      <c r="J199" s="127"/>
      <c r="K199" s="127"/>
      <c r="L199" s="127"/>
      <c r="M199" s="127"/>
      <c r="N199" s="127"/>
      <c r="O199" s="127"/>
      <c r="P199" s="127"/>
    </row>
    <row r="200" spans="1:16">
      <c r="A200" s="127"/>
      <c r="B200" s="127"/>
      <c r="C200" s="127"/>
      <c r="D200" s="127"/>
      <c r="E200" s="127"/>
      <c r="F200" s="127"/>
      <c r="G200" s="127"/>
      <c r="H200" s="127"/>
      <c r="I200" s="127"/>
      <c r="J200" s="127"/>
      <c r="K200" s="127"/>
      <c r="L200" s="127"/>
      <c r="M200" s="127"/>
      <c r="N200" s="127"/>
      <c r="O200" s="127"/>
      <c r="P200" s="127"/>
    </row>
    <row r="201" spans="1:16">
      <c r="A201" s="127"/>
      <c r="B201" s="127"/>
      <c r="C201" s="127"/>
      <c r="D201" s="127"/>
      <c r="E201" s="127"/>
      <c r="F201" s="127"/>
      <c r="G201" s="127"/>
      <c r="H201" s="127"/>
      <c r="I201" s="127"/>
      <c r="J201" s="127"/>
      <c r="K201" s="127"/>
      <c r="L201" s="127"/>
      <c r="M201" s="127"/>
      <c r="N201" s="127"/>
      <c r="O201" s="127"/>
      <c r="P201" s="127"/>
    </row>
    <row r="202" spans="1:16">
      <c r="A202" s="127"/>
      <c r="B202" s="127"/>
      <c r="C202" s="127"/>
      <c r="D202" s="127"/>
      <c r="E202" s="127"/>
      <c r="F202" s="127"/>
      <c r="G202" s="127"/>
      <c r="H202" s="127"/>
      <c r="I202" s="127"/>
      <c r="J202" s="127"/>
      <c r="K202" s="127"/>
      <c r="L202" s="127"/>
      <c r="M202" s="127"/>
      <c r="N202" s="127"/>
      <c r="O202" s="127"/>
      <c r="P202" s="127"/>
    </row>
    <row r="203" spans="1:16">
      <c r="A203" s="127"/>
      <c r="B203" s="127"/>
      <c r="C203" s="127"/>
      <c r="D203" s="127"/>
      <c r="E203" s="127"/>
      <c r="F203" s="127"/>
      <c r="G203" s="127"/>
      <c r="H203" s="127"/>
      <c r="I203" s="127"/>
      <c r="J203" s="127"/>
      <c r="K203" s="127"/>
      <c r="L203" s="127"/>
      <c r="M203" s="127"/>
      <c r="N203" s="127"/>
      <c r="O203" s="127"/>
      <c r="P203" s="127"/>
    </row>
    <row r="204" spans="1:16">
      <c r="A204" s="127"/>
      <c r="B204" s="127"/>
      <c r="C204" s="127"/>
      <c r="D204" s="127"/>
      <c r="E204" s="127"/>
      <c r="F204" s="127"/>
      <c r="G204" s="127"/>
      <c r="H204" s="127"/>
      <c r="I204" s="127"/>
      <c r="J204" s="127"/>
      <c r="K204" s="127"/>
      <c r="L204" s="127"/>
      <c r="M204" s="127"/>
      <c r="N204" s="127"/>
      <c r="O204" s="127"/>
      <c r="P204" s="127"/>
    </row>
    <row r="205" spans="1:16">
      <c r="A205" s="127"/>
      <c r="B205" s="127"/>
      <c r="C205" s="127"/>
      <c r="D205" s="127"/>
      <c r="E205" s="127"/>
      <c r="F205" s="127"/>
      <c r="G205" s="127"/>
      <c r="H205" s="127"/>
      <c r="I205" s="127"/>
      <c r="J205" s="127"/>
      <c r="K205" s="127"/>
      <c r="L205" s="127"/>
      <c r="M205" s="127"/>
      <c r="N205" s="127"/>
      <c r="O205" s="127"/>
      <c r="P205" s="127"/>
    </row>
    <row r="206" spans="1:16">
      <c r="A206" s="127"/>
      <c r="B206" s="127"/>
      <c r="C206" s="127"/>
      <c r="D206" s="127"/>
      <c r="E206" s="127"/>
      <c r="F206" s="127"/>
      <c r="G206" s="127"/>
      <c r="H206" s="127"/>
      <c r="I206" s="127"/>
      <c r="J206" s="127"/>
      <c r="K206" s="127"/>
      <c r="L206" s="127"/>
      <c r="M206" s="127"/>
      <c r="N206" s="127"/>
      <c r="O206" s="127"/>
      <c r="P206" s="127"/>
    </row>
    <row r="207" spans="1:16">
      <c r="A207" s="127"/>
      <c r="B207" s="127"/>
      <c r="C207" s="127"/>
      <c r="D207" s="127"/>
      <c r="E207" s="127"/>
      <c r="F207" s="127"/>
      <c r="G207" s="127"/>
      <c r="H207" s="127"/>
      <c r="I207" s="127"/>
      <c r="J207" s="127"/>
      <c r="K207" s="127"/>
      <c r="L207" s="127"/>
      <c r="M207" s="127"/>
      <c r="N207" s="127"/>
      <c r="O207" s="127"/>
      <c r="P207" s="127"/>
    </row>
    <row r="208" spans="1:16">
      <c r="A208" s="127"/>
      <c r="B208" s="127"/>
      <c r="C208" s="127"/>
      <c r="D208" s="127"/>
      <c r="E208" s="127"/>
      <c r="F208" s="127"/>
      <c r="G208" s="127"/>
      <c r="H208" s="127"/>
      <c r="I208" s="127"/>
      <c r="J208" s="127"/>
      <c r="K208" s="127"/>
      <c r="L208" s="127"/>
      <c r="M208" s="127"/>
      <c r="N208" s="127"/>
      <c r="O208" s="127"/>
      <c r="P208" s="127"/>
    </row>
    <row r="209" spans="1:16">
      <c r="A209" s="127"/>
      <c r="B209" s="127"/>
      <c r="C209" s="127"/>
      <c r="D209" s="127"/>
      <c r="E209" s="127"/>
      <c r="F209" s="127"/>
      <c r="G209" s="127"/>
      <c r="H209" s="127"/>
      <c r="I209" s="127"/>
      <c r="J209" s="127"/>
      <c r="K209" s="127"/>
      <c r="L209" s="127"/>
      <c r="M209" s="127"/>
      <c r="N209" s="127"/>
      <c r="O209" s="127"/>
      <c r="P209" s="127"/>
    </row>
    <row r="210" spans="1:16">
      <c r="A210" s="127"/>
      <c r="B210" s="127"/>
      <c r="C210" s="127"/>
      <c r="D210" s="127"/>
      <c r="E210" s="127"/>
      <c r="F210" s="127"/>
      <c r="G210" s="127"/>
      <c r="H210" s="127"/>
      <c r="I210" s="127"/>
      <c r="J210" s="127"/>
      <c r="K210" s="127"/>
      <c r="L210" s="127"/>
      <c r="M210" s="127"/>
      <c r="N210" s="127"/>
      <c r="O210" s="127"/>
      <c r="P210" s="127"/>
    </row>
    <row r="211" spans="1:16">
      <c r="A211" s="127"/>
      <c r="B211" s="127"/>
      <c r="C211" s="127"/>
      <c r="D211" s="127"/>
      <c r="E211" s="127"/>
      <c r="F211" s="127"/>
      <c r="G211" s="127"/>
      <c r="H211" s="127"/>
      <c r="I211" s="127"/>
      <c r="J211" s="127"/>
      <c r="K211" s="127"/>
      <c r="L211" s="127"/>
      <c r="M211" s="127"/>
      <c r="N211" s="127"/>
      <c r="O211" s="127"/>
      <c r="P211" s="127"/>
    </row>
    <row r="212" spans="1:16">
      <c r="A212" s="127"/>
      <c r="B212" s="127"/>
      <c r="C212" s="127"/>
      <c r="D212" s="127"/>
      <c r="E212" s="127"/>
      <c r="F212" s="127"/>
      <c r="G212" s="127"/>
      <c r="H212" s="127"/>
      <c r="I212" s="127"/>
      <c r="J212" s="127"/>
      <c r="K212" s="127"/>
      <c r="L212" s="127"/>
      <c r="M212" s="127"/>
      <c r="N212" s="127"/>
      <c r="O212" s="127"/>
      <c r="P212" s="127"/>
    </row>
    <row r="213" spans="1:16">
      <c r="A213" s="127"/>
      <c r="B213" s="127"/>
      <c r="C213" s="127"/>
      <c r="D213" s="127"/>
      <c r="E213" s="127"/>
      <c r="F213" s="127"/>
      <c r="G213" s="127"/>
      <c r="H213" s="127"/>
      <c r="I213" s="127"/>
      <c r="J213" s="127"/>
      <c r="K213" s="127"/>
      <c r="L213" s="127"/>
      <c r="M213" s="127"/>
      <c r="N213" s="127"/>
      <c r="O213" s="127"/>
      <c r="P213" s="127"/>
    </row>
    <row r="214" spans="1:16">
      <c r="A214" s="127"/>
      <c r="B214" s="127"/>
      <c r="C214" s="127"/>
      <c r="D214" s="127"/>
      <c r="E214" s="127"/>
      <c r="F214" s="127"/>
      <c r="G214" s="127"/>
      <c r="H214" s="127"/>
      <c r="I214" s="127"/>
      <c r="J214" s="127"/>
      <c r="K214" s="127"/>
      <c r="L214" s="127"/>
      <c r="M214" s="127"/>
      <c r="N214" s="127"/>
      <c r="O214" s="127"/>
      <c r="P214" s="127"/>
    </row>
    <row r="215" spans="1:16">
      <c r="A215" s="127"/>
      <c r="B215" s="127"/>
      <c r="C215" s="127"/>
      <c r="D215" s="127"/>
      <c r="E215" s="127"/>
      <c r="F215" s="127"/>
      <c r="G215" s="127"/>
      <c r="H215" s="127"/>
      <c r="I215" s="127"/>
      <c r="J215" s="127"/>
      <c r="K215" s="127"/>
      <c r="L215" s="127"/>
      <c r="M215" s="127"/>
      <c r="N215" s="127"/>
      <c r="O215" s="127"/>
      <c r="P215" s="127"/>
    </row>
    <row r="216" spans="1:16">
      <c r="A216" s="127"/>
      <c r="B216" s="127"/>
      <c r="C216" s="127"/>
      <c r="D216" s="127"/>
      <c r="E216" s="127"/>
      <c r="F216" s="127"/>
      <c r="G216" s="127"/>
      <c r="H216" s="127"/>
      <c r="I216" s="127"/>
      <c r="J216" s="127"/>
      <c r="K216" s="127"/>
      <c r="L216" s="127"/>
      <c r="M216" s="127"/>
      <c r="N216" s="127"/>
      <c r="O216" s="127"/>
      <c r="P216" s="127"/>
    </row>
    <row r="217" spans="1:16">
      <c r="A217" s="127"/>
      <c r="B217" s="127"/>
      <c r="C217" s="127"/>
      <c r="D217" s="127"/>
      <c r="E217" s="127"/>
      <c r="F217" s="127"/>
      <c r="G217" s="127"/>
      <c r="H217" s="127"/>
      <c r="I217" s="127"/>
      <c r="J217" s="127"/>
      <c r="K217" s="127"/>
      <c r="L217" s="127"/>
      <c r="M217" s="127"/>
      <c r="N217" s="127"/>
      <c r="O217" s="127"/>
      <c r="P217" s="127"/>
    </row>
    <row r="218" spans="1:16">
      <c r="A218" s="127"/>
      <c r="B218" s="127"/>
      <c r="C218" s="127"/>
      <c r="D218" s="127"/>
      <c r="E218" s="127"/>
      <c r="F218" s="127"/>
      <c r="G218" s="127"/>
      <c r="H218" s="127"/>
      <c r="I218" s="127"/>
      <c r="J218" s="127"/>
      <c r="K218" s="127"/>
      <c r="L218" s="127"/>
      <c r="M218" s="127"/>
      <c r="N218" s="127"/>
      <c r="O218" s="127"/>
      <c r="P218" s="127"/>
    </row>
  </sheetData>
  <pageMargins left="0.7" right="0.7" top="0.75" bottom="0.75" header="0.3" footer="0.3"/>
  <pageSetup paperSize="9" scale="75" orientation="portrait" horizontalDpi="0" verticalDpi="0"/>
  <rowBreaks count="2" manualBreakCount="2">
    <brk id="58" max="11" man="1"/>
    <brk id="112" max="11" man="1"/>
  </rowBreak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E5A0-CF04-478B-84CF-868E2C0B8645}">
  <sheetPr>
    <tabColor rgb="FF00B050"/>
  </sheetPr>
  <dimension ref="A1:B81"/>
  <sheetViews>
    <sheetView workbookViewId="0">
      <selection activeCell="M8" sqref="M8"/>
    </sheetView>
  </sheetViews>
  <sheetFormatPr baseColWidth="10" defaultColWidth="8.83203125" defaultRowHeight="15"/>
  <cols>
    <col min="1" max="1" width="31.5" customWidth="1"/>
    <col min="2" max="2" width="16.83203125" customWidth="1"/>
    <col min="5" max="5" width="30.5" customWidth="1"/>
  </cols>
  <sheetData>
    <row r="1" spans="1:2" ht="28.5" customHeight="1" thickBot="1">
      <c r="A1" s="493" t="s">
        <v>147</v>
      </c>
      <c r="B1" s="494"/>
    </row>
    <row r="2" spans="1:2" ht="28.5" customHeight="1" thickBot="1">
      <c r="A2" s="493" t="s">
        <v>155</v>
      </c>
      <c r="B2" s="494"/>
    </row>
    <row r="3" spans="1:2" ht="16" thickBot="1">
      <c r="A3" s="132" t="s">
        <v>130</v>
      </c>
      <c r="B3" s="133" t="s">
        <v>148</v>
      </c>
    </row>
    <row r="4" spans="1:2">
      <c r="A4" s="129" t="s">
        <v>283</v>
      </c>
      <c r="B4" s="134">
        <v>2.7E-2</v>
      </c>
    </row>
    <row r="5" spans="1:2">
      <c r="A5" s="130" t="s">
        <v>343</v>
      </c>
      <c r="B5" s="135">
        <v>0.108</v>
      </c>
    </row>
    <row r="6" spans="1:2">
      <c r="A6" s="130" t="s">
        <v>344</v>
      </c>
      <c r="B6" s="135">
        <v>0.154</v>
      </c>
    </row>
    <row r="7" spans="1:2">
      <c r="A7" s="130" t="s">
        <v>345</v>
      </c>
      <c r="B7" s="135">
        <v>0.13200000000000001</v>
      </c>
    </row>
    <row r="8" spans="1:2">
      <c r="A8" s="130" t="s">
        <v>314</v>
      </c>
      <c r="B8" s="135">
        <v>9.7000000000000003E-2</v>
      </c>
    </row>
    <row r="9" spans="1:2">
      <c r="A9" s="130"/>
      <c r="B9" s="135"/>
    </row>
    <row r="10" spans="1:2">
      <c r="A10" s="137"/>
      <c r="B10" s="138"/>
    </row>
    <row r="11" spans="1:2">
      <c r="A11" s="137"/>
      <c r="B11" s="138"/>
    </row>
    <row r="12" spans="1:2" ht="16" thickBot="1">
      <c r="A12" s="131"/>
      <c r="B12" s="136"/>
    </row>
    <row r="15" spans="1:2" ht="20" thickBot="1">
      <c r="A15" s="493" t="s">
        <v>147</v>
      </c>
      <c r="B15" s="494"/>
    </row>
    <row r="16" spans="1:2" ht="20" thickBot="1">
      <c r="A16" s="493" t="s">
        <v>156</v>
      </c>
      <c r="B16" s="494"/>
    </row>
    <row r="17" spans="1:2" ht="16" thickBot="1">
      <c r="A17" s="132" t="s">
        <v>130</v>
      </c>
      <c r="B17" s="133" t="s">
        <v>298</v>
      </c>
    </row>
    <row r="18" spans="1:2">
      <c r="A18" s="129" t="s">
        <v>283</v>
      </c>
      <c r="B18" s="134">
        <v>6.6000000000000003E-2</v>
      </c>
    </row>
    <row r="19" spans="1:2">
      <c r="A19" s="130" t="s">
        <v>343</v>
      </c>
      <c r="B19" s="135">
        <v>9.7000000000000003E-2</v>
      </c>
    </row>
    <row r="20" spans="1:2">
      <c r="A20" s="130" t="s">
        <v>344</v>
      </c>
      <c r="B20" s="135">
        <v>0.53100000000000003</v>
      </c>
    </row>
    <row r="21" spans="1:2">
      <c r="A21" s="130" t="s">
        <v>345</v>
      </c>
      <c r="B21" s="135">
        <v>0.32300000000000001</v>
      </c>
    </row>
    <row r="22" spans="1:2">
      <c r="A22" s="130" t="s">
        <v>314</v>
      </c>
      <c r="B22" s="135">
        <v>0.98899999999999999</v>
      </c>
    </row>
    <row r="23" spans="1:2">
      <c r="A23" s="130"/>
      <c r="B23" s="135"/>
    </row>
    <row r="24" spans="1:2">
      <c r="A24" s="137"/>
      <c r="B24" s="138"/>
    </row>
    <row r="25" spans="1:2">
      <c r="A25" s="137"/>
      <c r="B25" s="138"/>
    </row>
    <row r="26" spans="1:2" ht="16" thickBot="1">
      <c r="A26" s="131"/>
      <c r="B26" s="136"/>
    </row>
    <row r="29" spans="1:2" ht="20" thickBot="1">
      <c r="A29" s="493" t="s">
        <v>147</v>
      </c>
      <c r="B29" s="494"/>
    </row>
    <row r="30" spans="1:2" ht="20" thickBot="1">
      <c r="A30" s="493" t="s">
        <v>346</v>
      </c>
      <c r="B30" s="494"/>
    </row>
    <row r="31" spans="1:2" ht="16" thickBot="1">
      <c r="A31" s="132" t="s">
        <v>130</v>
      </c>
      <c r="B31" s="133" t="s">
        <v>302</v>
      </c>
    </row>
    <row r="32" spans="1:2">
      <c r="A32" s="129" t="s">
        <v>283</v>
      </c>
      <c r="B32" s="134">
        <v>3.5000000000000003E-2</v>
      </c>
    </row>
    <row r="33" spans="1:2">
      <c r="A33" s="130" t="s">
        <v>343</v>
      </c>
      <c r="B33" s="135">
        <v>6.9000000000000006E-2</v>
      </c>
    </row>
    <row r="34" spans="1:2">
      <c r="A34" s="130" t="s">
        <v>344</v>
      </c>
      <c r="B34" s="135">
        <v>0.47099999999999997</v>
      </c>
    </row>
    <row r="35" spans="1:2">
      <c r="A35" s="130" t="s">
        <v>345</v>
      </c>
      <c r="B35" s="135">
        <v>0.27900000000000003</v>
      </c>
    </row>
    <row r="36" spans="1:2">
      <c r="A36" s="130" t="s">
        <v>314</v>
      </c>
      <c r="B36" s="135">
        <v>0.57999999999999996</v>
      </c>
    </row>
    <row r="37" spans="1:2">
      <c r="A37" s="130"/>
      <c r="B37" s="135"/>
    </row>
    <row r="38" spans="1:2">
      <c r="A38" s="137"/>
      <c r="B38" s="138"/>
    </row>
    <row r="39" spans="1:2">
      <c r="A39" s="137"/>
      <c r="B39" s="138"/>
    </row>
    <row r="40" spans="1:2" ht="16" thickBot="1">
      <c r="A40" s="131"/>
      <c r="B40" s="136"/>
    </row>
    <row r="42" spans="1:2" ht="20" thickBot="1">
      <c r="A42" s="493" t="s">
        <v>147</v>
      </c>
      <c r="B42" s="494"/>
    </row>
    <row r="43" spans="1:2" ht="20" thickBot="1">
      <c r="A43" s="493" t="s">
        <v>158</v>
      </c>
      <c r="B43" s="494"/>
    </row>
    <row r="44" spans="1:2" ht="16" thickBot="1">
      <c r="A44" s="132" t="s">
        <v>130</v>
      </c>
      <c r="B44" s="133" t="s">
        <v>277</v>
      </c>
    </row>
    <row r="45" spans="1:2">
      <c r="A45" s="129" t="s">
        <v>283</v>
      </c>
      <c r="B45" s="134">
        <v>0.26500000000000001</v>
      </c>
    </row>
    <row r="46" spans="1:2">
      <c r="A46" s="130" t="s">
        <v>343</v>
      </c>
      <c r="B46" s="135">
        <v>0.41599999999999998</v>
      </c>
    </row>
    <row r="47" spans="1:2">
      <c r="A47" s="130" t="s">
        <v>344</v>
      </c>
      <c r="B47" s="135">
        <v>0.81200000000000006</v>
      </c>
    </row>
    <row r="48" spans="1:2">
      <c r="A48" s="130" t="s">
        <v>345</v>
      </c>
      <c r="B48" s="135">
        <v>0.59699999999999998</v>
      </c>
    </row>
    <row r="49" spans="1:2">
      <c r="A49" s="130" t="s">
        <v>314</v>
      </c>
      <c r="B49" s="135">
        <v>1.651</v>
      </c>
    </row>
    <row r="50" spans="1:2">
      <c r="A50" s="130"/>
      <c r="B50" s="135"/>
    </row>
    <row r="51" spans="1:2">
      <c r="A51" s="137"/>
      <c r="B51" s="138"/>
    </row>
    <row r="52" spans="1:2">
      <c r="A52" s="137"/>
      <c r="B52" s="138"/>
    </row>
    <row r="53" spans="1:2" ht="16" thickBot="1">
      <c r="A53" s="131"/>
      <c r="B53" s="136"/>
    </row>
    <row r="56" spans="1:2" ht="20" thickBot="1">
      <c r="A56" s="283" t="s">
        <v>147</v>
      </c>
      <c r="B56" s="284"/>
    </row>
    <row r="57" spans="1:2" ht="20" thickBot="1">
      <c r="A57" s="283" t="s">
        <v>375</v>
      </c>
      <c r="B57" s="284"/>
    </row>
    <row r="58" spans="1:2" ht="16" thickBot="1">
      <c r="A58" s="132" t="s">
        <v>130</v>
      </c>
      <c r="B58" s="133" t="s">
        <v>148</v>
      </c>
    </row>
    <row r="59" spans="1:2">
      <c r="A59" s="129" t="s">
        <v>283</v>
      </c>
      <c r="B59" s="134">
        <v>0.27900000000000003</v>
      </c>
    </row>
    <row r="60" spans="1:2">
      <c r="A60" s="130" t="s">
        <v>343</v>
      </c>
      <c r="B60" s="135">
        <v>1.032</v>
      </c>
    </row>
    <row r="61" spans="1:2">
      <c r="A61" s="130" t="s">
        <v>344</v>
      </c>
      <c r="B61" s="135">
        <v>2.4860000000000002</v>
      </c>
    </row>
    <row r="62" spans="1:2">
      <c r="A62" s="130" t="s">
        <v>345</v>
      </c>
      <c r="B62" s="135">
        <v>1.6719999999999999</v>
      </c>
    </row>
    <row r="63" spans="1:2">
      <c r="A63" s="130" t="s">
        <v>314</v>
      </c>
      <c r="B63" s="135">
        <v>3.8969999999999998</v>
      </c>
    </row>
    <row r="64" spans="1:2">
      <c r="A64" s="130"/>
      <c r="B64" s="135"/>
    </row>
    <row r="65" spans="1:2">
      <c r="A65" s="137"/>
      <c r="B65" s="138"/>
    </row>
    <row r="66" spans="1:2">
      <c r="A66" s="137"/>
      <c r="B66" s="138"/>
    </row>
    <row r="67" spans="1:2" ht="16" thickBot="1">
      <c r="A67" s="131"/>
      <c r="B67" s="136"/>
    </row>
    <row r="70" spans="1:2" ht="20" thickBot="1">
      <c r="A70" s="283" t="s">
        <v>147</v>
      </c>
      <c r="B70" s="284"/>
    </row>
    <row r="71" spans="1:2" ht="20" thickBot="1">
      <c r="A71" s="283" t="s">
        <v>297</v>
      </c>
      <c r="B71" s="284"/>
    </row>
    <row r="72" spans="1:2" ht="16" thickBot="1">
      <c r="A72" s="132" t="s">
        <v>130</v>
      </c>
      <c r="B72" s="133" t="s">
        <v>148</v>
      </c>
    </row>
    <row r="73" spans="1:2">
      <c r="A73" s="129"/>
      <c r="B73" s="134"/>
    </row>
    <row r="74" spans="1:2">
      <c r="A74" s="130"/>
      <c r="B74" s="135"/>
    </row>
    <row r="75" spans="1:2">
      <c r="A75" s="130"/>
      <c r="B75" s="135"/>
    </row>
    <row r="76" spans="1:2">
      <c r="A76" s="130"/>
      <c r="B76" s="135"/>
    </row>
    <row r="77" spans="1:2">
      <c r="A77" s="130"/>
      <c r="B77" s="135"/>
    </row>
    <row r="78" spans="1:2">
      <c r="A78" s="130"/>
      <c r="B78" s="135"/>
    </row>
    <row r="79" spans="1:2">
      <c r="A79" s="137"/>
      <c r="B79" s="138"/>
    </row>
    <row r="80" spans="1:2">
      <c r="A80" s="137"/>
      <c r="B80" s="138"/>
    </row>
    <row r="81" spans="1:2" ht="16" thickBot="1">
      <c r="A81" s="131"/>
      <c r="B81" s="136"/>
    </row>
  </sheetData>
  <mergeCells count="8">
    <mergeCell ref="A42:B42"/>
    <mergeCell ref="A43:B43"/>
    <mergeCell ref="A29:B29"/>
    <mergeCell ref="A30:B30"/>
    <mergeCell ref="A1:B1"/>
    <mergeCell ref="A2:B2"/>
    <mergeCell ref="A15:B15"/>
    <mergeCell ref="A16:B16"/>
  </mergeCells>
  <pageMargins left="0.7" right="0.7" top="0.75" bottom="0.75" header="0.3" footer="0.3"/>
  <pageSetup paperSize="256"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1DFBA-47F8-40B7-9EA8-D616DF6A2404}">
  <sheetPr codeName="Sheet3">
    <tabColor theme="4"/>
  </sheetPr>
  <dimension ref="A1:J1776"/>
  <sheetViews>
    <sheetView workbookViewId="0"/>
  </sheetViews>
  <sheetFormatPr baseColWidth="10" defaultColWidth="8.83203125" defaultRowHeight="15"/>
  <cols>
    <col min="1" max="1" width="10.83203125" customWidth="1"/>
    <col min="2" max="2" width="15.5" style="1" customWidth="1"/>
    <col min="3" max="3" width="21.6640625" style="10" customWidth="1"/>
    <col min="4" max="4" width="18.1640625" style="1" customWidth="1"/>
    <col min="5" max="5" width="26" style="10" customWidth="1"/>
    <col min="6" max="6" width="20.5" style="1" customWidth="1"/>
    <col min="7" max="7" width="20" customWidth="1"/>
    <col min="8" max="8" width="20.83203125" customWidth="1"/>
  </cols>
  <sheetData>
    <row r="1" spans="1:9" ht="19">
      <c r="B1" s="31" t="s">
        <v>40</v>
      </c>
    </row>
    <row r="2" spans="1:9">
      <c r="C2" s="10" t="s">
        <v>82</v>
      </c>
      <c r="D2" s="1" t="s">
        <v>83</v>
      </c>
      <c r="E2" s="10" t="s">
        <v>84</v>
      </c>
      <c r="F2" s="1" t="s">
        <v>85</v>
      </c>
      <c r="G2" t="s">
        <v>86</v>
      </c>
      <c r="H2" t="s">
        <v>87</v>
      </c>
    </row>
    <row r="3" spans="1:9">
      <c r="B3" s="539" t="s">
        <v>0</v>
      </c>
      <c r="C3" s="499"/>
      <c r="D3" s="499"/>
      <c r="E3" s="499"/>
      <c r="F3" s="499"/>
      <c r="G3" s="499"/>
      <c r="H3" s="499"/>
      <c r="I3" s="499"/>
    </row>
    <row r="4" spans="1:9" ht="17" thickBot="1">
      <c r="B4" s="537" t="s">
        <v>72</v>
      </c>
      <c r="C4" s="538"/>
      <c r="D4" s="538"/>
      <c r="E4" s="538"/>
      <c r="F4" s="538"/>
      <c r="G4" s="2"/>
    </row>
    <row r="5" spans="1:9">
      <c r="B5" s="219" t="s">
        <v>41</v>
      </c>
      <c r="C5" s="521" t="s">
        <v>46</v>
      </c>
      <c r="D5" s="522"/>
      <c r="E5" s="522"/>
      <c r="F5" s="523"/>
    </row>
    <row r="6" spans="1:9">
      <c r="B6" s="220" t="s">
        <v>42</v>
      </c>
      <c r="C6" s="221" t="s">
        <v>68</v>
      </c>
      <c r="D6" s="222" t="s">
        <v>69</v>
      </c>
      <c r="E6" s="221" t="s">
        <v>73</v>
      </c>
      <c r="F6" s="223" t="s">
        <v>31</v>
      </c>
    </row>
    <row r="7" spans="1:9">
      <c r="A7" s="26" t="s">
        <v>70</v>
      </c>
      <c r="B7" s="220">
        <v>25.5</v>
      </c>
      <c r="C7" s="225">
        <v>50</v>
      </c>
      <c r="D7" s="222">
        <v>110</v>
      </c>
      <c r="E7" s="225">
        <v>210</v>
      </c>
      <c r="F7" s="223"/>
    </row>
    <row r="8" spans="1:9" ht="16" thickBot="1">
      <c r="A8" s="26" t="s">
        <v>71</v>
      </c>
      <c r="B8" s="226">
        <v>2.63</v>
      </c>
      <c r="C8" s="227">
        <v>2.9</v>
      </c>
      <c r="D8" s="228">
        <v>1.45</v>
      </c>
      <c r="E8" s="228">
        <v>0.48</v>
      </c>
      <c r="F8" s="68"/>
    </row>
    <row r="9" spans="1:9" ht="16" thickBot="1">
      <c r="B9" s="229">
        <f>B8*B7</f>
        <v>67.064999999999998</v>
      </c>
      <c r="C9" s="230">
        <f>C8*C7</f>
        <v>145</v>
      </c>
      <c r="D9" s="231">
        <f>D8*D7</f>
        <v>159.5</v>
      </c>
      <c r="E9" s="232">
        <f>E8*E7</f>
        <v>100.8</v>
      </c>
      <c r="F9" s="233">
        <f>SUM(B9:E9)</f>
        <v>472.36500000000001</v>
      </c>
    </row>
    <row r="10" spans="1:9" ht="16" thickBot="1">
      <c r="B10" s="236"/>
      <c r="C10" s="235"/>
      <c r="D10" s="236"/>
      <c r="E10" s="235"/>
      <c r="F10" s="236"/>
    </row>
    <row r="11" spans="1:9" ht="17">
      <c r="B11" s="34" t="s">
        <v>47</v>
      </c>
      <c r="C11" s="531" t="s">
        <v>48</v>
      </c>
      <c r="D11" s="532"/>
      <c r="E11" s="532"/>
      <c r="F11" s="533"/>
      <c r="G11" s="2"/>
    </row>
    <row r="12" spans="1:9">
      <c r="B12" s="33" t="s">
        <v>42</v>
      </c>
      <c r="C12" s="41" t="s">
        <v>43</v>
      </c>
      <c r="D12" s="40" t="s">
        <v>44</v>
      </c>
      <c r="E12" s="41" t="s">
        <v>45</v>
      </c>
      <c r="F12" s="48" t="s">
        <v>31</v>
      </c>
    </row>
    <row r="13" spans="1:9">
      <c r="A13" s="26" t="s">
        <v>70</v>
      </c>
      <c r="B13" s="33">
        <v>25.5</v>
      </c>
      <c r="C13" s="42">
        <v>90</v>
      </c>
      <c r="D13" s="40">
        <v>330</v>
      </c>
      <c r="E13" s="42">
        <v>400</v>
      </c>
      <c r="F13" s="48"/>
    </row>
    <row r="14" spans="1:9" ht="16" thickBot="1">
      <c r="A14" s="26" t="s">
        <v>71</v>
      </c>
      <c r="B14" s="59">
        <v>2.63</v>
      </c>
      <c r="C14" s="9">
        <v>3.55</v>
      </c>
      <c r="D14" s="9">
        <v>3.55</v>
      </c>
      <c r="E14" s="63">
        <v>0.6</v>
      </c>
      <c r="F14" s="68"/>
    </row>
    <row r="15" spans="1:9" ht="16" thickBot="1">
      <c r="B15" s="6">
        <f>B14*B13</f>
        <v>67.064999999999998</v>
      </c>
      <c r="C15" s="43">
        <f>C14*C13</f>
        <v>319.5</v>
      </c>
      <c r="D15" s="7">
        <f>D14*D13</f>
        <v>1171.5</v>
      </c>
      <c r="E15" s="47">
        <f>E14*E13</f>
        <v>240</v>
      </c>
      <c r="F15" s="5">
        <f>SUM(B15:E15)</f>
        <v>1798.0650000000001</v>
      </c>
    </row>
    <row r="16" spans="1:9">
      <c r="B16" s="8"/>
      <c r="C16" s="44"/>
      <c r="D16" s="8"/>
      <c r="E16" s="44"/>
      <c r="F16" s="8"/>
    </row>
    <row r="17" spans="1:6" ht="17" thickBot="1">
      <c r="B17" s="35" t="s">
        <v>55</v>
      </c>
      <c r="E17" s="10" t="s">
        <v>33</v>
      </c>
    </row>
    <row r="18" spans="1:6">
      <c r="B18" s="36" t="s">
        <v>56</v>
      </c>
      <c r="C18" s="531" t="s">
        <v>46</v>
      </c>
      <c r="D18" s="532"/>
      <c r="E18" s="532"/>
      <c r="F18" s="533"/>
    </row>
    <row r="19" spans="1:6">
      <c r="B19" s="33" t="s">
        <v>42</v>
      </c>
      <c r="C19" s="41" t="s">
        <v>43</v>
      </c>
      <c r="D19" s="40" t="s">
        <v>44</v>
      </c>
      <c r="E19" s="41" t="s">
        <v>45</v>
      </c>
      <c r="F19" s="48" t="s">
        <v>31</v>
      </c>
    </row>
    <row r="20" spans="1:6">
      <c r="A20" s="26" t="s">
        <v>70</v>
      </c>
      <c r="B20" s="33">
        <v>25.5</v>
      </c>
      <c r="C20" s="42">
        <v>50</v>
      </c>
      <c r="D20" s="40">
        <v>130</v>
      </c>
      <c r="E20" s="42">
        <v>200</v>
      </c>
      <c r="F20" s="48"/>
    </row>
    <row r="21" spans="1:6" ht="16">
      <c r="B21" s="534" t="s">
        <v>77</v>
      </c>
      <c r="C21" s="535"/>
      <c r="D21" s="535"/>
      <c r="E21" s="535"/>
      <c r="F21" s="536"/>
    </row>
    <row r="22" spans="1:6">
      <c r="A22" s="26" t="s">
        <v>71</v>
      </c>
      <c r="B22" s="59">
        <f>(B25/B15)*B14</f>
        <v>3.6839215686274507</v>
      </c>
      <c r="C22" s="9">
        <v>2.9</v>
      </c>
      <c r="D22" s="63">
        <v>1.45</v>
      </c>
      <c r="E22" s="9">
        <v>0.5</v>
      </c>
      <c r="F22" s="68"/>
    </row>
    <row r="23" spans="1:6">
      <c r="B23" s="519" t="s">
        <v>81</v>
      </c>
      <c r="C23" s="520"/>
      <c r="D23" s="520"/>
      <c r="E23" s="13">
        <v>1.25</v>
      </c>
      <c r="F23" s="40" t="s">
        <v>49</v>
      </c>
    </row>
    <row r="24" spans="1:6" ht="16" thickBot="1">
      <c r="A24" s="26" t="s">
        <v>71</v>
      </c>
      <c r="B24" s="37" t="s">
        <v>33</v>
      </c>
      <c r="C24" s="63">
        <f>C22*E23</f>
        <v>3.625</v>
      </c>
      <c r="D24" s="63">
        <f>D22*1.25</f>
        <v>1.8125</v>
      </c>
      <c r="E24" s="63">
        <f>E22*1.25</f>
        <v>0.625</v>
      </c>
      <c r="F24" s="68"/>
    </row>
    <row r="25" spans="1:6" ht="16" thickBot="1">
      <c r="B25" s="14">
        <v>93.94</v>
      </c>
      <c r="C25" s="45">
        <f>C24*C20</f>
        <v>181.25</v>
      </c>
      <c r="D25" s="14">
        <f>D24*D20</f>
        <v>235.625</v>
      </c>
      <c r="E25" s="45">
        <f>E24*E20</f>
        <v>125</v>
      </c>
      <c r="F25" s="15">
        <f>SUM(B25:E25)</f>
        <v>635.81500000000005</v>
      </c>
    </row>
    <row r="26" spans="1:6">
      <c r="B26" s="8"/>
      <c r="C26" s="44"/>
      <c r="D26" s="8"/>
      <c r="E26" s="44"/>
      <c r="F26" s="8"/>
    </row>
    <row r="27" spans="1:6" ht="17" thickBot="1">
      <c r="B27" s="537" t="s">
        <v>74</v>
      </c>
      <c r="C27" s="538"/>
      <c r="D27" s="538"/>
      <c r="E27" s="538" t="s">
        <v>33</v>
      </c>
      <c r="F27" s="538"/>
    </row>
    <row r="28" spans="1:6">
      <c r="B28" s="36" t="s">
        <v>56</v>
      </c>
      <c r="C28" s="531" t="s">
        <v>46</v>
      </c>
      <c r="D28" s="532"/>
      <c r="E28" s="532"/>
      <c r="F28" s="533"/>
    </row>
    <row r="29" spans="1:6">
      <c r="B29" s="33" t="s">
        <v>42</v>
      </c>
      <c r="C29" s="41" t="s">
        <v>43</v>
      </c>
      <c r="D29" s="40" t="s">
        <v>44</v>
      </c>
      <c r="E29" s="41" t="s">
        <v>45</v>
      </c>
      <c r="F29" s="48" t="s">
        <v>31</v>
      </c>
    </row>
    <row r="30" spans="1:6">
      <c r="A30" s="26" t="s">
        <v>70</v>
      </c>
      <c r="B30" s="33">
        <v>25.5</v>
      </c>
      <c r="C30" s="42">
        <v>50</v>
      </c>
      <c r="D30" s="40">
        <v>130</v>
      </c>
      <c r="E30" s="42">
        <v>200</v>
      </c>
      <c r="F30" s="48"/>
    </row>
    <row r="31" spans="1:6" ht="16">
      <c r="B31" s="534" t="s">
        <v>78</v>
      </c>
      <c r="C31" s="535"/>
      <c r="D31" s="535"/>
      <c r="E31" s="535"/>
      <c r="F31" s="536"/>
    </row>
    <row r="32" spans="1:6">
      <c r="A32" s="26" t="s">
        <v>71</v>
      </c>
      <c r="B32" s="59">
        <f>B22</f>
        <v>3.6839215686274507</v>
      </c>
      <c r="C32" s="9">
        <v>6.5</v>
      </c>
      <c r="D32" s="9">
        <v>3.3</v>
      </c>
      <c r="E32" s="9">
        <v>1.1000000000000001</v>
      </c>
      <c r="F32" s="68"/>
    </row>
    <row r="33" spans="1:10" s="10" customFormat="1">
      <c r="B33" s="519" t="s">
        <v>89</v>
      </c>
      <c r="C33" s="520"/>
      <c r="D33" s="520"/>
      <c r="E33" s="13">
        <v>1.5</v>
      </c>
      <c r="F33" s="40" t="s">
        <v>49</v>
      </c>
      <c r="G33"/>
      <c r="H33"/>
      <c r="I33"/>
      <c r="J33"/>
    </row>
    <row r="34" spans="1:10" s="10" customFormat="1" ht="16" thickBot="1">
      <c r="A34" s="26" t="s">
        <v>71</v>
      </c>
      <c r="B34" s="37" t="s">
        <v>33</v>
      </c>
      <c r="C34" s="64">
        <f>C32*E33</f>
        <v>9.75</v>
      </c>
      <c r="D34" s="63">
        <f>D32*E33</f>
        <v>4.9499999999999993</v>
      </c>
      <c r="E34" s="65">
        <f>E32*E33</f>
        <v>1.6500000000000001</v>
      </c>
      <c r="F34" s="67"/>
      <c r="G34"/>
      <c r="H34"/>
      <c r="I34"/>
      <c r="J34"/>
    </row>
    <row r="35" spans="1:10" s="10" customFormat="1" ht="16" thickBot="1">
      <c r="B35" s="14">
        <v>93.94</v>
      </c>
      <c r="C35" s="45">
        <f>C34*C30</f>
        <v>487.5</v>
      </c>
      <c r="D35" s="14">
        <f>D34*D30</f>
        <v>643.49999999999989</v>
      </c>
      <c r="E35" s="45">
        <f>E34*E30</f>
        <v>330</v>
      </c>
      <c r="F35" s="15">
        <f>SUM(B35:E35)</f>
        <v>1554.94</v>
      </c>
      <c r="G35"/>
      <c r="H35"/>
      <c r="I35"/>
      <c r="J35"/>
    </row>
    <row r="37" spans="1:10" ht="17" thickBot="1">
      <c r="B37" s="38" t="s">
        <v>79</v>
      </c>
    </row>
    <row r="38" spans="1:10">
      <c r="B38" s="36" t="s">
        <v>56</v>
      </c>
      <c r="C38" s="531" t="s">
        <v>46</v>
      </c>
      <c r="D38" s="532"/>
      <c r="E38" s="532"/>
      <c r="F38" s="533"/>
    </row>
    <row r="39" spans="1:10">
      <c r="B39" s="33" t="s">
        <v>42</v>
      </c>
      <c r="C39" s="41" t="s">
        <v>43</v>
      </c>
      <c r="D39" s="40" t="s">
        <v>44</v>
      </c>
      <c r="E39" s="41" t="s">
        <v>45</v>
      </c>
      <c r="F39" s="48" t="s">
        <v>31</v>
      </c>
    </row>
    <row r="40" spans="1:10">
      <c r="A40" s="26" t="s">
        <v>70</v>
      </c>
      <c r="B40" s="33">
        <v>25.5</v>
      </c>
      <c r="C40" s="42">
        <v>50</v>
      </c>
      <c r="D40" s="40">
        <v>130</v>
      </c>
      <c r="E40" s="42">
        <v>200</v>
      </c>
      <c r="F40" s="48"/>
    </row>
    <row r="41" spans="1:10" ht="16">
      <c r="B41" s="534" t="s">
        <v>80</v>
      </c>
      <c r="C41" s="535"/>
      <c r="D41" s="535"/>
      <c r="E41" s="535"/>
      <c r="F41" s="536"/>
    </row>
    <row r="42" spans="1:10">
      <c r="A42" s="26" t="s">
        <v>71</v>
      </c>
      <c r="B42" s="59">
        <f>B32</f>
        <v>3.6839215686274507</v>
      </c>
      <c r="C42" s="62">
        <v>13</v>
      </c>
      <c r="D42" s="9">
        <v>6.5</v>
      </c>
      <c r="E42" s="9">
        <v>2.2000000000000002</v>
      </c>
      <c r="F42" s="66"/>
      <c r="G42" s="10"/>
      <c r="H42" s="10"/>
      <c r="I42" s="10"/>
      <c r="J42" s="10"/>
    </row>
    <row r="43" spans="1:10">
      <c r="B43" s="519" t="s">
        <v>90</v>
      </c>
      <c r="C43" s="520"/>
      <c r="D43" s="520"/>
      <c r="E43" s="13">
        <v>1.75</v>
      </c>
      <c r="F43" s="40" t="s">
        <v>49</v>
      </c>
      <c r="G43" s="10"/>
      <c r="H43" s="10"/>
      <c r="I43" s="10"/>
      <c r="J43" s="10"/>
    </row>
    <row r="44" spans="1:10" ht="16" thickBot="1">
      <c r="A44" s="26" t="s">
        <v>71</v>
      </c>
      <c r="B44" s="37" t="s">
        <v>33</v>
      </c>
      <c r="C44" s="64">
        <f>C42*E43</f>
        <v>22.75</v>
      </c>
      <c r="D44" s="63">
        <f>D42*E43</f>
        <v>11.375</v>
      </c>
      <c r="E44" s="63">
        <f>E42*E43</f>
        <v>3.8500000000000005</v>
      </c>
      <c r="F44" s="67"/>
      <c r="G44" s="10"/>
      <c r="H44" s="10"/>
      <c r="I44" s="10"/>
      <c r="J44" s="10"/>
    </row>
    <row r="45" spans="1:10" ht="16" thickBot="1">
      <c r="B45" s="14">
        <f>B35</f>
        <v>93.94</v>
      </c>
      <c r="C45" s="45">
        <f>C44*C40</f>
        <v>1137.5</v>
      </c>
      <c r="D45" s="14">
        <f>D44*D40</f>
        <v>1478.75</v>
      </c>
      <c r="E45" s="45">
        <f>E44*E40</f>
        <v>770.00000000000011</v>
      </c>
      <c r="F45" s="15">
        <f>SUM(B45:E45)</f>
        <v>3480.19</v>
      </c>
    </row>
    <row r="47" spans="1:10">
      <c r="B47" s="539" t="s">
        <v>2</v>
      </c>
      <c r="C47" s="499"/>
      <c r="D47" s="499"/>
      <c r="E47" s="499"/>
      <c r="F47" s="499"/>
      <c r="G47" s="499"/>
      <c r="H47" s="499"/>
      <c r="I47" s="499"/>
    </row>
    <row r="48" spans="1:10">
      <c r="B48" s="4"/>
      <c r="C48" s="4"/>
      <c r="D48" s="4"/>
      <c r="E48" s="4"/>
      <c r="F48" s="4"/>
      <c r="G48" s="4"/>
      <c r="H48" s="4"/>
      <c r="I48" s="4"/>
    </row>
    <row r="49" spans="1:7" ht="17" thickBot="1">
      <c r="B49" s="537" t="s">
        <v>72</v>
      </c>
      <c r="C49" s="538"/>
      <c r="D49" s="538"/>
      <c r="E49" s="538"/>
      <c r="F49" s="538"/>
      <c r="G49" s="2"/>
    </row>
    <row r="50" spans="1:7">
      <c r="B50" s="32" t="s">
        <v>41</v>
      </c>
      <c r="C50" s="531" t="s">
        <v>46</v>
      </c>
      <c r="D50" s="532"/>
      <c r="E50" s="532"/>
      <c r="F50" s="533"/>
    </row>
    <row r="51" spans="1:7">
      <c r="B51" s="33" t="s">
        <v>42</v>
      </c>
      <c r="C51" s="41" t="s">
        <v>68</v>
      </c>
      <c r="D51" s="40" t="s">
        <v>69</v>
      </c>
      <c r="E51" s="41" t="s">
        <v>73</v>
      </c>
      <c r="F51" s="48" t="s">
        <v>31</v>
      </c>
    </row>
    <row r="52" spans="1:7">
      <c r="A52" s="26" t="s">
        <v>70</v>
      </c>
      <c r="B52" s="33">
        <v>44.9</v>
      </c>
      <c r="C52" s="42">
        <v>50</v>
      </c>
      <c r="D52" s="40">
        <v>110</v>
      </c>
      <c r="E52" s="42">
        <v>210</v>
      </c>
      <c r="F52" s="48"/>
    </row>
    <row r="53" spans="1:7" ht="16" thickBot="1">
      <c r="A53" s="26" t="s">
        <v>71</v>
      </c>
      <c r="B53" s="59">
        <v>3</v>
      </c>
      <c r="C53" s="9">
        <v>0.4</v>
      </c>
      <c r="D53" s="9">
        <v>0.2</v>
      </c>
      <c r="E53" s="63">
        <v>7.0000000000000007E-2</v>
      </c>
      <c r="F53" s="68"/>
    </row>
    <row r="54" spans="1:7" ht="16" thickBot="1">
      <c r="B54" s="6">
        <f>B53*B52</f>
        <v>134.69999999999999</v>
      </c>
      <c r="C54" s="43">
        <f>C53*C52</f>
        <v>20</v>
      </c>
      <c r="D54" s="7">
        <f>D53*D52</f>
        <v>22</v>
      </c>
      <c r="E54" s="47">
        <f>E53*E52</f>
        <v>14.700000000000001</v>
      </c>
      <c r="F54" s="5">
        <f>SUM(B54:E54)</f>
        <v>191.39999999999998</v>
      </c>
    </row>
    <row r="55" spans="1:7" ht="16" thickBot="1"/>
    <row r="56" spans="1:7" ht="17">
      <c r="B56" s="34" t="s">
        <v>47</v>
      </c>
      <c r="C56" s="531" t="s">
        <v>48</v>
      </c>
      <c r="D56" s="532"/>
      <c r="E56" s="532"/>
      <c r="F56" s="533"/>
      <c r="G56" s="2"/>
    </row>
    <row r="57" spans="1:7">
      <c r="B57" s="33" t="s">
        <v>42</v>
      </c>
      <c r="C57" s="41" t="s">
        <v>43</v>
      </c>
      <c r="D57" s="40" t="s">
        <v>44</v>
      </c>
      <c r="E57" s="41" t="s">
        <v>45</v>
      </c>
      <c r="F57" s="48" t="s">
        <v>31</v>
      </c>
    </row>
    <row r="58" spans="1:7">
      <c r="A58" s="26" t="s">
        <v>70</v>
      </c>
      <c r="B58" s="33">
        <v>25.5</v>
      </c>
      <c r="C58" s="42">
        <v>90</v>
      </c>
      <c r="D58" s="40">
        <v>330</v>
      </c>
      <c r="E58" s="42">
        <v>400</v>
      </c>
      <c r="F58" s="48"/>
    </row>
    <row r="59" spans="1:7" ht="16" thickBot="1">
      <c r="A59" s="26" t="s">
        <v>71</v>
      </c>
      <c r="B59" s="59">
        <f>B53</f>
        <v>3</v>
      </c>
      <c r="C59" s="9">
        <v>0.4</v>
      </c>
      <c r="D59" s="9">
        <v>0.4</v>
      </c>
      <c r="E59" s="63">
        <v>7.0000000000000007E-2</v>
      </c>
      <c r="F59" s="68"/>
    </row>
    <row r="60" spans="1:7" ht="16" thickBot="1">
      <c r="B60" s="6">
        <f>B54</f>
        <v>134.69999999999999</v>
      </c>
      <c r="C60" s="43">
        <f>C59*C58</f>
        <v>36</v>
      </c>
      <c r="D60" s="7">
        <f>D59*D58</f>
        <v>132</v>
      </c>
      <c r="E60" s="47">
        <f>E59*E58</f>
        <v>28.000000000000004</v>
      </c>
      <c r="F60" s="5">
        <f>SUM(B60:E60)</f>
        <v>330.7</v>
      </c>
    </row>
    <row r="61" spans="1:7">
      <c r="B61" s="8"/>
      <c r="C61" s="44"/>
      <c r="D61" s="8"/>
      <c r="E61" s="44"/>
      <c r="F61" s="8"/>
    </row>
    <row r="62" spans="1:7" ht="17" thickBot="1">
      <c r="B62" s="35" t="s">
        <v>55</v>
      </c>
      <c r="E62" s="10" t="s">
        <v>33</v>
      </c>
    </row>
    <row r="63" spans="1:7">
      <c r="B63" s="36" t="s">
        <v>56</v>
      </c>
      <c r="C63" s="531" t="s">
        <v>46</v>
      </c>
      <c r="D63" s="532"/>
      <c r="E63" s="532"/>
      <c r="F63" s="533"/>
    </row>
    <row r="64" spans="1:7">
      <c r="B64" s="33" t="s">
        <v>42</v>
      </c>
      <c r="C64" s="41" t="s">
        <v>43</v>
      </c>
      <c r="D64" s="40" t="s">
        <v>44</v>
      </c>
      <c r="E64" s="41" t="s">
        <v>45</v>
      </c>
      <c r="F64" s="48" t="s">
        <v>31</v>
      </c>
    </row>
    <row r="65" spans="1:6">
      <c r="A65" s="26" t="s">
        <v>70</v>
      </c>
      <c r="B65" s="33">
        <v>167.58</v>
      </c>
      <c r="C65" s="42">
        <v>50</v>
      </c>
      <c r="D65" s="40">
        <v>130</v>
      </c>
      <c r="E65" s="42">
        <v>200</v>
      </c>
      <c r="F65" s="48"/>
    </row>
    <row r="66" spans="1:6" ht="16">
      <c r="B66" s="534" t="s">
        <v>77</v>
      </c>
      <c r="C66" s="535"/>
      <c r="D66" s="535"/>
      <c r="E66" s="535"/>
      <c r="F66" s="536"/>
    </row>
    <row r="67" spans="1:6">
      <c r="A67" s="26" t="s">
        <v>71</v>
      </c>
      <c r="B67" s="59">
        <v>4.2</v>
      </c>
      <c r="C67" s="9">
        <v>1.2</v>
      </c>
      <c r="D67" s="9">
        <v>0.6</v>
      </c>
      <c r="E67" s="9">
        <v>0.2</v>
      </c>
      <c r="F67" s="68"/>
    </row>
    <row r="68" spans="1:6">
      <c r="B68" s="519" t="s">
        <v>81</v>
      </c>
      <c r="C68" s="520"/>
      <c r="D68" s="520"/>
      <c r="E68" s="13">
        <v>1.25</v>
      </c>
      <c r="F68" s="40" t="s">
        <v>49</v>
      </c>
    </row>
    <row r="69" spans="1:6" ht="16" thickBot="1">
      <c r="A69" s="26" t="s">
        <v>71</v>
      </c>
      <c r="B69" s="37" t="s">
        <v>33</v>
      </c>
      <c r="C69" s="9">
        <f>C67*E68</f>
        <v>1.5</v>
      </c>
      <c r="D69" s="63">
        <f>D67*1.25</f>
        <v>0.75</v>
      </c>
      <c r="E69" s="63">
        <f>E67*1.25</f>
        <v>0.25</v>
      </c>
      <c r="F69" s="68"/>
    </row>
    <row r="70" spans="1:6" ht="16" thickBot="1">
      <c r="B70" s="14">
        <v>167.58</v>
      </c>
      <c r="C70" s="45">
        <f>C69*C65</f>
        <v>75</v>
      </c>
      <c r="D70" s="14">
        <f>D69*D65</f>
        <v>97.5</v>
      </c>
      <c r="E70" s="45">
        <f>E69*E65</f>
        <v>50</v>
      </c>
      <c r="F70" s="15">
        <f>SUM(B70:E70)</f>
        <v>390.08000000000004</v>
      </c>
    </row>
    <row r="71" spans="1:6">
      <c r="B71" s="8"/>
      <c r="C71" s="44"/>
      <c r="D71" s="8"/>
      <c r="E71" s="44"/>
      <c r="F71" s="8"/>
    </row>
    <row r="72" spans="1:6" ht="17" thickBot="1">
      <c r="B72" s="537" t="s">
        <v>74</v>
      </c>
      <c r="C72" s="538"/>
      <c r="D72" s="538"/>
      <c r="E72" s="538" t="s">
        <v>33</v>
      </c>
      <c r="F72" s="538"/>
    </row>
    <row r="73" spans="1:6">
      <c r="B73" s="36" t="s">
        <v>56</v>
      </c>
      <c r="C73" s="531" t="s">
        <v>46</v>
      </c>
      <c r="D73" s="532"/>
      <c r="E73" s="532"/>
      <c r="F73" s="533"/>
    </row>
    <row r="74" spans="1:6">
      <c r="B74" s="33" t="s">
        <v>42</v>
      </c>
      <c r="C74" s="41" t="s">
        <v>43</v>
      </c>
      <c r="D74" s="40" t="s">
        <v>44</v>
      </c>
      <c r="E74" s="41" t="s">
        <v>45</v>
      </c>
      <c r="F74" s="48" t="s">
        <v>31</v>
      </c>
    </row>
    <row r="75" spans="1:6">
      <c r="A75" s="26" t="s">
        <v>70</v>
      </c>
      <c r="B75" s="33">
        <v>25.5</v>
      </c>
      <c r="C75" s="42">
        <v>50</v>
      </c>
      <c r="D75" s="40">
        <v>130</v>
      </c>
      <c r="E75" s="42">
        <v>200</v>
      </c>
      <c r="F75" s="48"/>
    </row>
    <row r="76" spans="1:6" ht="16">
      <c r="B76" s="534" t="s">
        <v>78</v>
      </c>
      <c r="C76" s="535"/>
      <c r="D76" s="535"/>
      <c r="E76" s="535"/>
      <c r="F76" s="536"/>
    </row>
    <row r="77" spans="1:6">
      <c r="A77" s="26" t="s">
        <v>71</v>
      </c>
      <c r="B77" s="60">
        <f>B67</f>
        <v>4.2</v>
      </c>
      <c r="C77" s="9">
        <v>0.8</v>
      </c>
      <c r="D77" s="9">
        <v>0.4</v>
      </c>
      <c r="E77" s="9">
        <v>0.1</v>
      </c>
      <c r="F77" s="68"/>
    </row>
    <row r="78" spans="1:6">
      <c r="A78" s="10"/>
      <c r="B78" s="519" t="s">
        <v>89</v>
      </c>
      <c r="C78" s="520"/>
      <c r="D78" s="520"/>
      <c r="E78" s="13">
        <v>1.5</v>
      </c>
      <c r="F78" s="40" t="s">
        <v>49</v>
      </c>
    </row>
    <row r="79" spans="1:6" ht="16" thickBot="1">
      <c r="A79" s="26" t="s">
        <v>71</v>
      </c>
      <c r="B79" s="37" t="s">
        <v>33</v>
      </c>
      <c r="C79" s="11">
        <f>C77*E78</f>
        <v>1.2000000000000002</v>
      </c>
      <c r="D79" s="9">
        <f>D77*E78</f>
        <v>0.60000000000000009</v>
      </c>
      <c r="E79" s="12">
        <f>E77*E78</f>
        <v>0.15000000000000002</v>
      </c>
      <c r="F79" s="67"/>
    </row>
    <row r="80" spans="1:6" ht="16" thickBot="1">
      <c r="A80" s="10"/>
      <c r="B80" s="14">
        <f>B70</f>
        <v>167.58</v>
      </c>
      <c r="C80" s="45">
        <f>C79*C75</f>
        <v>60.000000000000007</v>
      </c>
      <c r="D80" s="14">
        <f>D79*D75</f>
        <v>78.000000000000014</v>
      </c>
      <c r="E80" s="45">
        <f>E79*E75</f>
        <v>30.000000000000004</v>
      </c>
      <c r="F80" s="15">
        <f>SUM(B80:E80)</f>
        <v>335.58000000000004</v>
      </c>
    </row>
    <row r="82" spans="1:10" ht="17" thickBot="1">
      <c r="B82" s="38" t="s">
        <v>79</v>
      </c>
    </row>
    <row r="83" spans="1:10">
      <c r="B83" s="36" t="s">
        <v>56</v>
      </c>
      <c r="C83" s="531" t="s">
        <v>46</v>
      </c>
      <c r="D83" s="532"/>
      <c r="E83" s="532"/>
      <c r="F83" s="533"/>
    </row>
    <row r="84" spans="1:10">
      <c r="B84" s="33" t="s">
        <v>42</v>
      </c>
      <c r="C84" s="41" t="s">
        <v>43</v>
      </c>
      <c r="D84" s="40" t="s">
        <v>44</v>
      </c>
      <c r="E84" s="41" t="s">
        <v>45</v>
      </c>
      <c r="F84" s="48" t="s">
        <v>31</v>
      </c>
    </row>
    <row r="85" spans="1:10">
      <c r="A85" s="26" t="s">
        <v>70</v>
      </c>
      <c r="B85" s="33">
        <v>25.5</v>
      </c>
      <c r="C85" s="42">
        <v>50</v>
      </c>
      <c r="D85" s="40">
        <v>130</v>
      </c>
      <c r="E85" s="42">
        <v>200</v>
      </c>
      <c r="F85" s="48"/>
    </row>
    <row r="86" spans="1:10" ht="16">
      <c r="B86" s="534" t="s">
        <v>80</v>
      </c>
      <c r="C86" s="535"/>
      <c r="D86" s="535"/>
      <c r="E86" s="535"/>
      <c r="F86" s="536"/>
    </row>
    <row r="87" spans="1:10">
      <c r="A87" s="26" t="s">
        <v>71</v>
      </c>
      <c r="B87" s="61">
        <f>B77</f>
        <v>4.2</v>
      </c>
      <c r="C87" s="9">
        <v>7.8</v>
      </c>
      <c r="D87" s="9">
        <v>3.9</v>
      </c>
      <c r="E87" s="9">
        <v>1.3</v>
      </c>
      <c r="F87" s="66"/>
      <c r="G87" s="10"/>
      <c r="H87" s="10"/>
      <c r="I87" s="10"/>
    </row>
    <row r="88" spans="1:10">
      <c r="B88" s="519" t="s">
        <v>90</v>
      </c>
      <c r="C88" s="520"/>
      <c r="D88" s="520"/>
      <c r="E88" s="13">
        <v>1.75</v>
      </c>
      <c r="F88" s="40" t="s">
        <v>49</v>
      </c>
      <c r="G88" s="10"/>
      <c r="H88" s="10"/>
      <c r="I88" s="10"/>
    </row>
    <row r="89" spans="1:10" ht="16" thickBot="1">
      <c r="A89" s="26" t="s">
        <v>71</v>
      </c>
      <c r="B89" s="37" t="s">
        <v>33</v>
      </c>
      <c r="C89" s="64">
        <f>C87*E88</f>
        <v>13.65</v>
      </c>
      <c r="D89" s="63">
        <f>D87*E88</f>
        <v>6.8250000000000002</v>
      </c>
      <c r="E89" s="63">
        <f>E87*E88</f>
        <v>2.2749999999999999</v>
      </c>
      <c r="F89" s="49"/>
      <c r="G89" s="10"/>
      <c r="H89" s="10"/>
      <c r="I89" s="10"/>
    </row>
    <row r="90" spans="1:10" ht="16" thickBot="1">
      <c r="B90" s="14">
        <f>B80</f>
        <v>167.58</v>
      </c>
      <c r="C90" s="45">
        <f>C89*C85</f>
        <v>682.5</v>
      </c>
      <c r="D90" s="14">
        <f>D89*D85</f>
        <v>887.25</v>
      </c>
      <c r="E90" s="45">
        <f>E89*E85</f>
        <v>455</v>
      </c>
      <c r="F90" s="15">
        <f>SUM(B90:E90)</f>
        <v>2192.33</v>
      </c>
    </row>
    <row r="91" spans="1:10" ht="16">
      <c r="B91" s="39" t="s">
        <v>33</v>
      </c>
      <c r="G91" s="2"/>
    </row>
    <row r="93" spans="1:10">
      <c r="J93" s="10"/>
    </row>
    <row r="94" spans="1:10">
      <c r="B94" s="539" t="s">
        <v>3</v>
      </c>
      <c r="C94" s="499"/>
      <c r="D94" s="499"/>
      <c r="E94" s="499"/>
      <c r="F94" s="499"/>
      <c r="G94" s="499"/>
      <c r="H94" s="499"/>
      <c r="I94" s="499"/>
      <c r="J94" s="10"/>
    </row>
    <row r="95" spans="1:10">
      <c r="B95" s="4"/>
      <c r="C95" s="4"/>
      <c r="D95" s="4"/>
      <c r="E95" s="4"/>
      <c r="F95" s="4"/>
      <c r="G95" s="4"/>
      <c r="H95" s="4"/>
      <c r="I95" s="4"/>
      <c r="J95" s="10"/>
    </row>
    <row r="96" spans="1:10" ht="17" thickBot="1">
      <c r="B96" s="529" t="s">
        <v>72</v>
      </c>
      <c r="C96" s="530"/>
      <c r="D96" s="530"/>
      <c r="E96" s="530"/>
      <c r="F96" s="530"/>
      <c r="G96" s="2"/>
      <c r="J96" s="10"/>
    </row>
    <row r="97" spans="1:10">
      <c r="B97" s="219" t="s">
        <v>41</v>
      </c>
      <c r="C97" s="521" t="s">
        <v>46</v>
      </c>
      <c r="D97" s="522"/>
      <c r="E97" s="522"/>
      <c r="F97" s="523"/>
      <c r="J97" s="10"/>
    </row>
    <row r="98" spans="1:10">
      <c r="B98" s="220" t="s">
        <v>42</v>
      </c>
      <c r="C98" s="221" t="s">
        <v>68</v>
      </c>
      <c r="D98" s="222" t="s">
        <v>69</v>
      </c>
      <c r="E98" s="221" t="s">
        <v>73</v>
      </c>
      <c r="F98" s="223" t="s">
        <v>31</v>
      </c>
    </row>
    <row r="99" spans="1:10">
      <c r="A99" s="26" t="s">
        <v>70</v>
      </c>
      <c r="B99" s="220">
        <v>15</v>
      </c>
      <c r="C99" s="225">
        <v>50</v>
      </c>
      <c r="D99" s="222">
        <v>110</v>
      </c>
      <c r="E99" s="225">
        <v>210</v>
      </c>
      <c r="F99" s="223"/>
    </row>
    <row r="100" spans="1:10" ht="16" thickBot="1">
      <c r="A100" s="26" t="s">
        <v>71</v>
      </c>
      <c r="B100" s="226">
        <v>1.25</v>
      </c>
      <c r="C100" s="227">
        <v>2.5</v>
      </c>
      <c r="D100" s="227">
        <v>1.25</v>
      </c>
      <c r="E100" s="228">
        <v>0.42</v>
      </c>
      <c r="F100" s="68"/>
    </row>
    <row r="101" spans="1:10" ht="16" thickBot="1">
      <c r="B101" s="229">
        <f>B100*B99</f>
        <v>18.75</v>
      </c>
      <c r="C101" s="230">
        <f>C100*C99</f>
        <v>125</v>
      </c>
      <c r="D101" s="231">
        <f>D100*D99</f>
        <v>137.5</v>
      </c>
      <c r="E101" s="232">
        <f>E100*E99</f>
        <v>88.2</v>
      </c>
      <c r="F101" s="233">
        <f>SUM(B101:E101)</f>
        <v>369.45</v>
      </c>
    </row>
    <row r="102" spans="1:10" ht="16" thickBot="1"/>
    <row r="103" spans="1:10" ht="17">
      <c r="B103" s="34" t="s">
        <v>47</v>
      </c>
      <c r="C103" s="531" t="s">
        <v>48</v>
      </c>
      <c r="D103" s="532"/>
      <c r="E103" s="532"/>
      <c r="F103" s="533"/>
      <c r="G103" s="2"/>
    </row>
    <row r="104" spans="1:10">
      <c r="B104" s="33" t="s">
        <v>42</v>
      </c>
      <c r="C104" s="41" t="s">
        <v>43</v>
      </c>
      <c r="D104" s="40" t="s">
        <v>44</v>
      </c>
      <c r="E104" s="41" t="s">
        <v>45</v>
      </c>
      <c r="F104" s="48" t="s">
        <v>31</v>
      </c>
    </row>
    <row r="105" spans="1:10">
      <c r="A105" s="26" t="s">
        <v>70</v>
      </c>
      <c r="B105" s="33">
        <f>B99</f>
        <v>15</v>
      </c>
      <c r="C105" s="42">
        <v>90</v>
      </c>
      <c r="D105" s="40">
        <v>330</v>
      </c>
      <c r="E105" s="42">
        <v>400</v>
      </c>
      <c r="F105" s="48"/>
    </row>
    <row r="106" spans="1:10" ht="16" thickBot="1">
      <c r="A106" s="26" t="s">
        <v>71</v>
      </c>
      <c r="B106" s="59">
        <f>B100</f>
        <v>1.25</v>
      </c>
      <c r="C106" s="9">
        <v>2.8</v>
      </c>
      <c r="D106" s="9">
        <v>2.8</v>
      </c>
      <c r="E106" s="62">
        <v>0.46</v>
      </c>
      <c r="F106" s="68"/>
    </row>
    <row r="107" spans="1:10" ht="16" thickBot="1">
      <c r="B107" s="6">
        <f>B101</f>
        <v>18.75</v>
      </c>
      <c r="C107" s="43">
        <f>C106*C105</f>
        <v>251.99999999999997</v>
      </c>
      <c r="D107" s="7">
        <f>D106*D105</f>
        <v>923.99999999999989</v>
      </c>
      <c r="E107" s="47">
        <f>E106*E105</f>
        <v>184</v>
      </c>
      <c r="F107" s="5">
        <f>SUM(B107:E107)</f>
        <v>1378.75</v>
      </c>
    </row>
    <row r="108" spans="1:10">
      <c r="B108" s="8"/>
      <c r="C108" s="44"/>
      <c r="D108" s="8"/>
      <c r="E108" s="44"/>
      <c r="F108" s="8"/>
    </row>
    <row r="109" spans="1:10" ht="17" thickBot="1">
      <c r="B109" s="35" t="s">
        <v>55</v>
      </c>
      <c r="E109" s="10" t="s">
        <v>33</v>
      </c>
    </row>
    <row r="110" spans="1:10">
      <c r="B110" s="36" t="s">
        <v>56</v>
      </c>
      <c r="C110" s="531" t="s">
        <v>46</v>
      </c>
      <c r="D110" s="532"/>
      <c r="E110" s="532"/>
      <c r="F110" s="533"/>
    </row>
    <row r="111" spans="1:10">
      <c r="B111" s="33" t="s">
        <v>42</v>
      </c>
      <c r="C111" s="41" t="s">
        <v>43</v>
      </c>
      <c r="D111" s="40" t="s">
        <v>44</v>
      </c>
      <c r="E111" s="41" t="s">
        <v>45</v>
      </c>
      <c r="F111" s="48" t="s">
        <v>31</v>
      </c>
    </row>
    <row r="112" spans="1:10">
      <c r="A112" s="26" t="s">
        <v>70</v>
      </c>
      <c r="B112" s="33">
        <v>15</v>
      </c>
      <c r="C112" s="42">
        <v>50</v>
      </c>
      <c r="D112" s="40">
        <v>130</v>
      </c>
      <c r="E112" s="42">
        <v>200</v>
      </c>
      <c r="F112" s="48"/>
    </row>
    <row r="113" spans="1:6" ht="16">
      <c r="B113" s="534" t="s">
        <v>77</v>
      </c>
      <c r="C113" s="535"/>
      <c r="D113" s="535"/>
      <c r="E113" s="535"/>
      <c r="F113" s="536"/>
    </row>
    <row r="114" spans="1:6">
      <c r="A114" s="26" t="s">
        <v>71</v>
      </c>
      <c r="B114" s="59">
        <v>1.8</v>
      </c>
      <c r="C114" s="9">
        <v>2.2000000000000002</v>
      </c>
      <c r="D114" s="9">
        <v>1.1000000000000001</v>
      </c>
      <c r="E114" s="9">
        <v>0.4</v>
      </c>
      <c r="F114" s="68"/>
    </row>
    <row r="115" spans="1:6">
      <c r="B115" s="519" t="s">
        <v>81</v>
      </c>
      <c r="C115" s="520"/>
      <c r="D115" s="520"/>
      <c r="E115" s="13">
        <v>1.25</v>
      </c>
      <c r="F115" s="40" t="s">
        <v>49</v>
      </c>
    </row>
    <row r="116" spans="1:6" ht="16" thickBot="1">
      <c r="A116" s="26" t="s">
        <v>71</v>
      </c>
      <c r="B116" s="37" t="s">
        <v>33</v>
      </c>
      <c r="C116" s="9">
        <f>C114*E115</f>
        <v>2.75</v>
      </c>
      <c r="D116" s="63">
        <f>D114*1.25</f>
        <v>1.375</v>
      </c>
      <c r="E116" s="63">
        <f>E114*1.25</f>
        <v>0.5</v>
      </c>
      <c r="F116" s="68"/>
    </row>
    <row r="117" spans="1:6" ht="16" thickBot="1">
      <c r="B117" s="14">
        <f>B114*B112</f>
        <v>27</v>
      </c>
      <c r="C117" s="45">
        <f>C116*C112</f>
        <v>137.5</v>
      </c>
      <c r="D117" s="14">
        <f>D116*D112</f>
        <v>178.75</v>
      </c>
      <c r="E117" s="45">
        <f>E116*E112</f>
        <v>100</v>
      </c>
      <c r="F117" s="15">
        <f>SUM(B117:E117)</f>
        <v>443.25</v>
      </c>
    </row>
    <row r="118" spans="1:6">
      <c r="B118" s="8"/>
      <c r="C118" s="44"/>
      <c r="D118" s="8"/>
      <c r="E118" s="44"/>
      <c r="F118" s="8"/>
    </row>
    <row r="119" spans="1:6" ht="17" thickBot="1">
      <c r="B119" s="537" t="s">
        <v>74</v>
      </c>
      <c r="C119" s="538"/>
      <c r="D119" s="538"/>
      <c r="E119" s="538" t="s">
        <v>33</v>
      </c>
      <c r="F119" s="538"/>
    </row>
    <row r="120" spans="1:6">
      <c r="B120" s="36" t="s">
        <v>56</v>
      </c>
      <c r="C120" s="531" t="s">
        <v>46</v>
      </c>
      <c r="D120" s="532"/>
      <c r="E120" s="532"/>
      <c r="F120" s="533"/>
    </row>
    <row r="121" spans="1:6">
      <c r="B121" s="33" t="s">
        <v>42</v>
      </c>
      <c r="C121" s="41" t="s">
        <v>43</v>
      </c>
      <c r="D121" s="40" t="s">
        <v>44</v>
      </c>
      <c r="E121" s="41" t="s">
        <v>45</v>
      </c>
      <c r="F121" s="48" t="s">
        <v>31</v>
      </c>
    </row>
    <row r="122" spans="1:6">
      <c r="A122" s="26" t="s">
        <v>70</v>
      </c>
      <c r="B122" s="33">
        <f>B99</f>
        <v>15</v>
      </c>
      <c r="C122" s="42">
        <v>50</v>
      </c>
      <c r="D122" s="40">
        <v>130</v>
      </c>
      <c r="E122" s="42">
        <v>200</v>
      </c>
      <c r="F122" s="48"/>
    </row>
    <row r="123" spans="1:6" ht="16">
      <c r="B123" s="534" t="s">
        <v>78</v>
      </c>
      <c r="C123" s="535"/>
      <c r="D123" s="535"/>
      <c r="E123" s="535"/>
      <c r="F123" s="536"/>
    </row>
    <row r="124" spans="1:6">
      <c r="A124" s="26" t="s">
        <v>71</v>
      </c>
      <c r="B124" s="60">
        <f>B114</f>
        <v>1.8</v>
      </c>
      <c r="C124" s="9">
        <v>4.9000000000000004</v>
      </c>
      <c r="D124" s="9">
        <v>2.4</v>
      </c>
      <c r="E124" s="9">
        <v>0.8</v>
      </c>
      <c r="F124" s="68"/>
    </row>
    <row r="125" spans="1:6">
      <c r="A125" s="10"/>
      <c r="B125" s="519" t="s">
        <v>89</v>
      </c>
      <c r="C125" s="520"/>
      <c r="D125" s="520"/>
      <c r="E125" s="13">
        <v>1.5</v>
      </c>
      <c r="F125" s="40" t="s">
        <v>49</v>
      </c>
    </row>
    <row r="126" spans="1:6" ht="16" thickBot="1">
      <c r="A126" s="26" t="s">
        <v>71</v>
      </c>
      <c r="B126" s="37" t="s">
        <v>33</v>
      </c>
      <c r="C126" s="11">
        <f>C124*E125</f>
        <v>7.3500000000000005</v>
      </c>
      <c r="D126" s="9">
        <f>D124*E125</f>
        <v>3.5999999999999996</v>
      </c>
      <c r="E126" s="12">
        <f>E124*E125</f>
        <v>1.2000000000000002</v>
      </c>
      <c r="F126" s="67"/>
    </row>
    <row r="127" spans="1:6" ht="16" thickBot="1">
      <c r="A127" s="10"/>
      <c r="B127" s="14">
        <f>B117</f>
        <v>27</v>
      </c>
      <c r="C127" s="45">
        <f>C126*C122</f>
        <v>367.5</v>
      </c>
      <c r="D127" s="14">
        <f>D126*D122</f>
        <v>467.99999999999994</v>
      </c>
      <c r="E127" s="45">
        <f>E126*E122</f>
        <v>240.00000000000003</v>
      </c>
      <c r="F127" s="15">
        <f>SUM(B127:E127)</f>
        <v>1102.5</v>
      </c>
    </row>
    <row r="129" spans="1:9" ht="17" thickBot="1">
      <c r="B129" s="38" t="s">
        <v>79</v>
      </c>
    </row>
    <row r="130" spans="1:9">
      <c r="B130" s="36" t="s">
        <v>56</v>
      </c>
      <c r="C130" s="531" t="s">
        <v>46</v>
      </c>
      <c r="D130" s="532"/>
      <c r="E130" s="532"/>
      <c r="F130" s="533"/>
    </row>
    <row r="131" spans="1:9">
      <c r="B131" s="33" t="s">
        <v>42</v>
      </c>
      <c r="C131" s="41" t="s">
        <v>43</v>
      </c>
      <c r="D131" s="40" t="s">
        <v>44</v>
      </c>
      <c r="E131" s="41" t="s">
        <v>45</v>
      </c>
      <c r="F131" s="48" t="s">
        <v>31</v>
      </c>
    </row>
    <row r="132" spans="1:9">
      <c r="A132" s="26" t="s">
        <v>70</v>
      </c>
      <c r="B132" s="33">
        <f>B122</f>
        <v>15</v>
      </c>
      <c r="C132" s="42">
        <v>50</v>
      </c>
      <c r="D132" s="40">
        <v>130</v>
      </c>
      <c r="E132" s="42">
        <v>200</v>
      </c>
      <c r="F132" s="48"/>
    </row>
    <row r="133" spans="1:9" ht="16">
      <c r="B133" s="534" t="s">
        <v>80</v>
      </c>
      <c r="C133" s="535"/>
      <c r="D133" s="535"/>
      <c r="E133" s="535"/>
      <c r="F133" s="536"/>
    </row>
    <row r="134" spans="1:9">
      <c r="A134" s="26" t="s">
        <v>71</v>
      </c>
      <c r="B134" s="61">
        <f>B124</f>
        <v>1.8</v>
      </c>
      <c r="C134" s="9">
        <v>9.8000000000000007</v>
      </c>
      <c r="D134" s="9">
        <v>4.9000000000000004</v>
      </c>
      <c r="E134" s="9">
        <v>1.6</v>
      </c>
      <c r="F134" s="66"/>
      <c r="G134" s="10"/>
      <c r="H134" s="10"/>
      <c r="I134" s="10"/>
    </row>
    <row r="135" spans="1:9">
      <c r="B135" s="519" t="s">
        <v>90</v>
      </c>
      <c r="C135" s="520"/>
      <c r="D135" s="520"/>
      <c r="E135" s="13">
        <v>1.75</v>
      </c>
      <c r="F135" s="40" t="s">
        <v>49</v>
      </c>
      <c r="G135" s="10"/>
      <c r="H135" s="10"/>
      <c r="I135" s="10"/>
    </row>
    <row r="136" spans="1:9" ht="16" thickBot="1">
      <c r="A136" s="26" t="s">
        <v>71</v>
      </c>
      <c r="B136" s="37" t="s">
        <v>33</v>
      </c>
      <c r="C136" s="64">
        <f>C134*E135</f>
        <v>17.150000000000002</v>
      </c>
      <c r="D136" s="63">
        <f>D134*E135</f>
        <v>8.5750000000000011</v>
      </c>
      <c r="E136" s="63">
        <f>E134*E135</f>
        <v>2.8000000000000003</v>
      </c>
      <c r="F136" s="67"/>
      <c r="G136" s="10"/>
      <c r="H136" s="10"/>
      <c r="I136" s="10"/>
    </row>
    <row r="137" spans="1:9" ht="16" thickBot="1">
      <c r="B137" s="14">
        <f>B127</f>
        <v>27</v>
      </c>
      <c r="C137" s="45">
        <f>C136*C132</f>
        <v>857.50000000000011</v>
      </c>
      <c r="D137" s="14">
        <f>D136*D132</f>
        <v>1114.7500000000002</v>
      </c>
      <c r="E137" s="45">
        <f>E136*E132</f>
        <v>560</v>
      </c>
      <c r="F137" s="15">
        <f>SUM(B137:E137)</f>
        <v>2559.2500000000005</v>
      </c>
    </row>
    <row r="138" spans="1:9" ht="16">
      <c r="B138" s="39" t="s">
        <v>33</v>
      </c>
      <c r="G138" s="2"/>
    </row>
    <row r="141" spans="1:9">
      <c r="B141" s="539" t="s">
        <v>4</v>
      </c>
      <c r="C141" s="499"/>
      <c r="D141" s="499"/>
      <c r="E141" s="499"/>
      <c r="F141" s="499"/>
      <c r="G141" s="499"/>
      <c r="H141" s="499"/>
      <c r="I141" s="499"/>
    </row>
    <row r="142" spans="1:9">
      <c r="B142" s="4"/>
      <c r="C142" s="4"/>
      <c r="D142" s="4"/>
      <c r="E142" s="4"/>
      <c r="F142" s="4"/>
      <c r="G142" s="4"/>
      <c r="H142" s="4"/>
      <c r="I142" s="4"/>
    </row>
    <row r="143" spans="1:9" ht="17" thickBot="1">
      <c r="B143" s="537" t="s">
        <v>72</v>
      </c>
      <c r="C143" s="538"/>
      <c r="D143" s="538"/>
      <c r="E143" s="538"/>
      <c r="F143" s="538"/>
      <c r="G143" s="2"/>
    </row>
    <row r="144" spans="1:9">
      <c r="B144" s="219" t="s">
        <v>41</v>
      </c>
      <c r="C144" s="521" t="s">
        <v>46</v>
      </c>
      <c r="D144" s="522"/>
      <c r="E144" s="522"/>
      <c r="F144" s="523"/>
    </row>
    <row r="145" spans="1:7">
      <c r="B145" s="220" t="s">
        <v>42</v>
      </c>
      <c r="C145" s="221" t="s">
        <v>68</v>
      </c>
      <c r="D145" s="222" t="s">
        <v>69</v>
      </c>
      <c r="E145" s="221" t="s">
        <v>73</v>
      </c>
      <c r="F145" s="223" t="s">
        <v>31</v>
      </c>
    </row>
    <row r="146" spans="1:7">
      <c r="A146" s="26" t="s">
        <v>70</v>
      </c>
      <c r="B146" s="220">
        <v>20</v>
      </c>
      <c r="C146" s="225">
        <v>50</v>
      </c>
      <c r="D146" s="222">
        <v>110</v>
      </c>
      <c r="E146" s="225">
        <v>210</v>
      </c>
      <c r="F146" s="223"/>
    </row>
    <row r="147" spans="1:7" ht="16" thickBot="1">
      <c r="A147" s="26" t="s">
        <v>71</v>
      </c>
      <c r="B147" s="226">
        <v>5.9</v>
      </c>
      <c r="C147" s="227">
        <v>4.4000000000000004</v>
      </c>
      <c r="D147" s="228">
        <v>2.2000000000000002</v>
      </c>
      <c r="E147" s="228">
        <v>0.74</v>
      </c>
      <c r="F147" s="68"/>
    </row>
    <row r="148" spans="1:7" ht="16" thickBot="1">
      <c r="B148" s="229">
        <f>B147*B146</f>
        <v>118</v>
      </c>
      <c r="C148" s="230">
        <f>C147*C146</f>
        <v>220.00000000000003</v>
      </c>
      <c r="D148" s="231">
        <f>D147*D146</f>
        <v>242.00000000000003</v>
      </c>
      <c r="E148" s="232">
        <f>E147*E146</f>
        <v>155.4</v>
      </c>
      <c r="F148" s="233">
        <f>SUM(B148:E148)</f>
        <v>735.4</v>
      </c>
    </row>
    <row r="149" spans="1:7" ht="16" thickBot="1"/>
    <row r="150" spans="1:7" ht="17">
      <c r="B150" s="34" t="s">
        <v>47</v>
      </c>
      <c r="C150" s="531" t="s">
        <v>48</v>
      </c>
      <c r="D150" s="532"/>
      <c r="E150" s="532"/>
      <c r="F150" s="533"/>
      <c r="G150" s="2"/>
    </row>
    <row r="151" spans="1:7">
      <c r="B151" s="33" t="s">
        <v>42</v>
      </c>
      <c r="C151" s="41" t="s">
        <v>43</v>
      </c>
      <c r="D151" s="40" t="s">
        <v>44</v>
      </c>
      <c r="E151" s="41" t="s">
        <v>45</v>
      </c>
      <c r="F151" s="48" t="s">
        <v>31</v>
      </c>
    </row>
    <row r="152" spans="1:7">
      <c r="A152" s="26" t="s">
        <v>70</v>
      </c>
      <c r="B152" s="33">
        <f>B146</f>
        <v>20</v>
      </c>
      <c r="C152" s="42">
        <v>90</v>
      </c>
      <c r="D152" s="40">
        <v>330</v>
      </c>
      <c r="E152" s="42">
        <v>400</v>
      </c>
      <c r="F152" s="48"/>
    </row>
    <row r="153" spans="1:7" ht="16" thickBot="1">
      <c r="A153" s="26" t="s">
        <v>71</v>
      </c>
      <c r="B153" s="59">
        <f>B147</f>
        <v>5.9</v>
      </c>
      <c r="C153" s="9">
        <v>7</v>
      </c>
      <c r="D153" s="9">
        <v>7</v>
      </c>
      <c r="E153" s="63">
        <v>3.5</v>
      </c>
      <c r="F153" s="68"/>
    </row>
    <row r="154" spans="1:7" ht="16" thickBot="1">
      <c r="B154" s="6">
        <f>B148</f>
        <v>118</v>
      </c>
      <c r="C154" s="43">
        <f>C153*C152</f>
        <v>630</v>
      </c>
      <c r="D154" s="7">
        <f>D153*D152</f>
        <v>2310</v>
      </c>
      <c r="E154" s="47">
        <f>E153*E152</f>
        <v>1400</v>
      </c>
      <c r="F154" s="5">
        <f>SUM(B154:E154)</f>
        <v>4458</v>
      </c>
    </row>
    <row r="155" spans="1:7">
      <c r="B155" s="8"/>
      <c r="C155" s="44"/>
      <c r="D155" s="8"/>
      <c r="E155" s="44"/>
      <c r="F155" s="8"/>
    </row>
    <row r="156" spans="1:7" ht="17" thickBot="1">
      <c r="B156" s="35" t="s">
        <v>55</v>
      </c>
      <c r="E156" s="10" t="s">
        <v>33</v>
      </c>
    </row>
    <row r="157" spans="1:7">
      <c r="B157" s="36" t="s">
        <v>56</v>
      </c>
      <c r="C157" s="531" t="s">
        <v>46</v>
      </c>
      <c r="D157" s="532"/>
      <c r="E157" s="532"/>
      <c r="F157" s="533"/>
    </row>
    <row r="158" spans="1:7">
      <c r="B158" s="33" t="s">
        <v>42</v>
      </c>
      <c r="C158" s="41" t="s">
        <v>43</v>
      </c>
      <c r="D158" s="40" t="s">
        <v>44</v>
      </c>
      <c r="E158" s="41" t="s">
        <v>45</v>
      </c>
      <c r="F158" s="48" t="s">
        <v>31</v>
      </c>
    </row>
    <row r="159" spans="1:7">
      <c r="A159" s="26" t="s">
        <v>70</v>
      </c>
      <c r="B159" s="33">
        <f>B146</f>
        <v>20</v>
      </c>
      <c r="C159" s="42">
        <v>50</v>
      </c>
      <c r="D159" s="40">
        <v>130</v>
      </c>
      <c r="E159" s="42">
        <v>200</v>
      </c>
      <c r="F159" s="48"/>
    </row>
    <row r="160" spans="1:7" ht="16">
      <c r="B160" s="534" t="s">
        <v>77</v>
      </c>
      <c r="C160" s="535"/>
      <c r="D160" s="535"/>
      <c r="E160" s="535"/>
      <c r="F160" s="536"/>
    </row>
    <row r="161" spans="1:6">
      <c r="A161" s="26" t="s">
        <v>71</v>
      </c>
      <c r="B161" s="69">
        <v>8.3000000000000007</v>
      </c>
      <c r="C161" s="9">
        <v>3.4</v>
      </c>
      <c r="D161" s="9">
        <v>1.7</v>
      </c>
      <c r="E161" s="9">
        <v>0.56000000000000005</v>
      </c>
      <c r="F161" s="68"/>
    </row>
    <row r="162" spans="1:6">
      <c r="B162" s="519" t="s">
        <v>81</v>
      </c>
      <c r="C162" s="520"/>
      <c r="D162" s="520"/>
      <c r="E162" s="13">
        <v>1.25</v>
      </c>
      <c r="F162" s="40" t="s">
        <v>49</v>
      </c>
    </row>
    <row r="163" spans="1:6" ht="16" thickBot="1">
      <c r="A163" s="26" t="s">
        <v>71</v>
      </c>
      <c r="B163" s="37" t="s">
        <v>33</v>
      </c>
      <c r="C163" s="63">
        <f>C161*E162</f>
        <v>4.25</v>
      </c>
      <c r="D163" s="63">
        <f>D161*1.25</f>
        <v>2.125</v>
      </c>
      <c r="E163" s="63">
        <f>E161*1.25</f>
        <v>0.70000000000000007</v>
      </c>
      <c r="F163" s="68"/>
    </row>
    <row r="164" spans="1:6" ht="16" thickBot="1">
      <c r="B164" s="14">
        <f>B161*B159</f>
        <v>166</v>
      </c>
      <c r="C164" s="45">
        <f>C163*C159</f>
        <v>212.5</v>
      </c>
      <c r="D164" s="14">
        <f>D163*D159</f>
        <v>276.25</v>
      </c>
      <c r="E164" s="45">
        <f>E163*E159</f>
        <v>140</v>
      </c>
      <c r="F164" s="15">
        <f>SUM(B164:E164)</f>
        <v>794.75</v>
      </c>
    </row>
    <row r="165" spans="1:6">
      <c r="B165" s="8"/>
      <c r="C165" s="44"/>
      <c r="D165" s="8"/>
      <c r="E165" s="44"/>
      <c r="F165" s="8"/>
    </row>
    <row r="166" spans="1:6" ht="17" thickBot="1">
      <c r="B166" s="537" t="s">
        <v>74</v>
      </c>
      <c r="C166" s="538"/>
      <c r="D166" s="538"/>
      <c r="E166" s="538" t="s">
        <v>33</v>
      </c>
      <c r="F166" s="538"/>
    </row>
    <row r="167" spans="1:6">
      <c r="B167" s="36" t="s">
        <v>56</v>
      </c>
      <c r="C167" s="531" t="s">
        <v>46</v>
      </c>
      <c r="D167" s="532"/>
      <c r="E167" s="532"/>
      <c r="F167" s="533"/>
    </row>
    <row r="168" spans="1:6">
      <c r="B168" s="33" t="s">
        <v>42</v>
      </c>
      <c r="C168" s="41" t="s">
        <v>43</v>
      </c>
      <c r="D168" s="40" t="s">
        <v>44</v>
      </c>
      <c r="E168" s="41" t="s">
        <v>45</v>
      </c>
      <c r="F168" s="48" t="s">
        <v>31</v>
      </c>
    </row>
    <row r="169" spans="1:6">
      <c r="A169" s="26" t="s">
        <v>70</v>
      </c>
      <c r="B169" s="33">
        <f>B146</f>
        <v>20</v>
      </c>
      <c r="C169" s="42">
        <v>50</v>
      </c>
      <c r="D169" s="40">
        <v>130</v>
      </c>
      <c r="E169" s="42">
        <v>200</v>
      </c>
      <c r="F169" s="48"/>
    </row>
    <row r="170" spans="1:6" ht="16">
      <c r="B170" s="534" t="s">
        <v>78</v>
      </c>
      <c r="C170" s="535"/>
      <c r="D170" s="535"/>
      <c r="E170" s="535"/>
      <c r="F170" s="536"/>
    </row>
    <row r="171" spans="1:6">
      <c r="A171" s="26" t="s">
        <v>71</v>
      </c>
      <c r="B171" s="59">
        <f>B161</f>
        <v>8.3000000000000007</v>
      </c>
      <c r="C171" s="9">
        <v>10</v>
      </c>
      <c r="D171" s="9">
        <v>5</v>
      </c>
      <c r="E171" s="9">
        <v>1.66</v>
      </c>
      <c r="F171" s="68"/>
    </row>
    <row r="172" spans="1:6">
      <c r="A172" s="10"/>
      <c r="B172" s="519" t="s">
        <v>89</v>
      </c>
      <c r="C172" s="520"/>
      <c r="D172" s="520"/>
      <c r="E172" s="13">
        <v>1.5</v>
      </c>
      <c r="F172" s="40" t="s">
        <v>49</v>
      </c>
    </row>
    <row r="173" spans="1:6" ht="16" thickBot="1">
      <c r="A173" s="26" t="s">
        <v>71</v>
      </c>
      <c r="B173" s="37" t="s">
        <v>33</v>
      </c>
      <c r="C173" s="64">
        <f>C171*E172</f>
        <v>15</v>
      </c>
      <c r="D173" s="63">
        <f>D171*E172</f>
        <v>7.5</v>
      </c>
      <c r="E173" s="65">
        <f>E171*E172</f>
        <v>2.4899999999999998</v>
      </c>
      <c r="F173" s="67"/>
    </row>
    <row r="174" spans="1:6" ht="16" thickBot="1">
      <c r="A174" s="10"/>
      <c r="B174" s="14">
        <f>B164</f>
        <v>166</v>
      </c>
      <c r="C174" s="45">
        <f>C173*C169</f>
        <v>750</v>
      </c>
      <c r="D174" s="14">
        <f>D173*D169</f>
        <v>975</v>
      </c>
      <c r="E174" s="45">
        <f>E173*E169</f>
        <v>497.99999999999994</v>
      </c>
      <c r="F174" s="15">
        <f>SUM(B174:E174)</f>
        <v>2389</v>
      </c>
    </row>
    <row r="176" spans="1:6" ht="17" thickBot="1">
      <c r="B176" s="234" t="s">
        <v>79</v>
      </c>
      <c r="C176" s="235"/>
      <c r="D176" s="236"/>
      <c r="E176" s="235"/>
      <c r="F176" s="236"/>
    </row>
    <row r="177" spans="1:9">
      <c r="B177" s="237" t="s">
        <v>56</v>
      </c>
      <c r="C177" s="521" t="s">
        <v>46</v>
      </c>
      <c r="D177" s="522"/>
      <c r="E177" s="522"/>
      <c r="F177" s="523"/>
    </row>
    <row r="178" spans="1:9">
      <c r="B178" s="220" t="s">
        <v>42</v>
      </c>
      <c r="C178" s="221" t="s">
        <v>43</v>
      </c>
      <c r="D178" s="222" t="s">
        <v>44</v>
      </c>
      <c r="E178" s="221" t="s">
        <v>45</v>
      </c>
      <c r="F178" s="223" t="s">
        <v>31</v>
      </c>
    </row>
    <row r="179" spans="1:9">
      <c r="A179" s="26" t="s">
        <v>70</v>
      </c>
      <c r="B179" s="220">
        <f>B146</f>
        <v>20</v>
      </c>
      <c r="C179" s="225">
        <v>50</v>
      </c>
      <c r="D179" s="222">
        <v>130</v>
      </c>
      <c r="E179" s="225">
        <v>200</v>
      </c>
      <c r="F179" s="223"/>
    </row>
    <row r="180" spans="1:9" ht="16">
      <c r="B180" s="524" t="s">
        <v>80</v>
      </c>
      <c r="C180" s="525"/>
      <c r="D180" s="525"/>
      <c r="E180" s="525"/>
      <c r="F180" s="526"/>
    </row>
    <row r="181" spans="1:9">
      <c r="A181" s="26" t="s">
        <v>71</v>
      </c>
      <c r="B181" s="238">
        <f>B171</f>
        <v>8.3000000000000007</v>
      </c>
      <c r="C181" s="227">
        <v>25</v>
      </c>
      <c r="D181" s="227">
        <v>12.5</v>
      </c>
      <c r="E181" s="227">
        <v>4.2</v>
      </c>
      <c r="F181" s="66"/>
      <c r="G181" s="10"/>
      <c r="H181" s="10"/>
      <c r="I181" s="10"/>
    </row>
    <row r="182" spans="1:9">
      <c r="B182" s="527" t="s">
        <v>90</v>
      </c>
      <c r="C182" s="528"/>
      <c r="D182" s="528"/>
      <c r="E182" s="239">
        <v>1.75</v>
      </c>
      <c r="F182" s="222" t="s">
        <v>49</v>
      </c>
      <c r="G182" s="10"/>
      <c r="H182" s="10"/>
      <c r="I182" s="10"/>
    </row>
    <row r="183" spans="1:9" ht="16" thickBot="1">
      <c r="A183" s="26" t="s">
        <v>71</v>
      </c>
      <c r="B183" s="37" t="s">
        <v>33</v>
      </c>
      <c r="C183" s="240">
        <f>C181*E182</f>
        <v>43.75</v>
      </c>
      <c r="D183" s="228">
        <f>D181*E182</f>
        <v>21.875</v>
      </c>
      <c r="E183" s="228">
        <f>E181*E182</f>
        <v>7.3500000000000005</v>
      </c>
      <c r="F183" s="67"/>
      <c r="G183" s="10"/>
      <c r="H183" s="10"/>
      <c r="I183" s="10"/>
    </row>
    <row r="184" spans="1:9" ht="16" thickBot="1">
      <c r="B184" s="241">
        <f>B174</f>
        <v>166</v>
      </c>
      <c r="C184" s="242">
        <f>C183*C179</f>
        <v>2187.5</v>
      </c>
      <c r="D184" s="241">
        <f>D183*D179</f>
        <v>2843.75</v>
      </c>
      <c r="E184" s="242">
        <f>E183*E179</f>
        <v>1470</v>
      </c>
      <c r="F184" s="243">
        <f>SUM(B184:E184)</f>
        <v>6667.25</v>
      </c>
    </row>
    <row r="185" spans="1:9" ht="16">
      <c r="B185" s="39" t="s">
        <v>33</v>
      </c>
      <c r="G185" s="2"/>
    </row>
    <row r="187" spans="1:9" ht="16">
      <c r="B187" s="39" t="s">
        <v>33</v>
      </c>
      <c r="G187" s="2"/>
    </row>
    <row r="190" spans="1:9">
      <c r="B190" s="539" t="s">
        <v>5</v>
      </c>
      <c r="C190" s="499"/>
      <c r="D190" s="499"/>
      <c r="E190" s="499"/>
      <c r="F190" s="499"/>
      <c r="G190" s="499"/>
      <c r="H190" s="499"/>
      <c r="I190" s="499"/>
    </row>
    <row r="191" spans="1:9">
      <c r="B191" s="3"/>
      <c r="C191" s="4"/>
      <c r="D191" s="4"/>
      <c r="E191" s="4"/>
      <c r="F191" s="4"/>
      <c r="G191" s="4"/>
      <c r="H191" s="4"/>
      <c r="I191" s="4"/>
    </row>
    <row r="192" spans="1:9" ht="17" thickBot="1">
      <c r="B192" s="537" t="s">
        <v>72</v>
      </c>
      <c r="C192" s="538"/>
      <c r="D192" s="538"/>
      <c r="E192" s="538"/>
      <c r="F192" s="538"/>
      <c r="G192" s="2"/>
    </row>
    <row r="193" spans="1:7">
      <c r="B193" s="32" t="s">
        <v>41</v>
      </c>
      <c r="C193" s="531" t="s">
        <v>46</v>
      </c>
      <c r="D193" s="532"/>
      <c r="E193" s="532"/>
      <c r="F193" s="533"/>
    </row>
    <row r="194" spans="1:7">
      <c r="B194" s="33" t="s">
        <v>42</v>
      </c>
      <c r="C194" s="41" t="s">
        <v>68</v>
      </c>
      <c r="D194" s="40" t="s">
        <v>69</v>
      </c>
      <c r="E194" s="41" t="s">
        <v>73</v>
      </c>
      <c r="F194" s="48" t="s">
        <v>31</v>
      </c>
    </row>
    <row r="195" spans="1:7">
      <c r="A195" s="26" t="s">
        <v>70</v>
      </c>
      <c r="B195" s="33">
        <v>25</v>
      </c>
      <c r="C195" s="42">
        <v>50</v>
      </c>
      <c r="D195" s="40">
        <v>110</v>
      </c>
      <c r="E195" s="42">
        <v>210</v>
      </c>
      <c r="F195" s="48"/>
    </row>
    <row r="196" spans="1:7" ht="16" thickBot="1">
      <c r="A196" s="26" t="s">
        <v>71</v>
      </c>
      <c r="B196" s="69">
        <v>1</v>
      </c>
      <c r="C196" s="9">
        <v>2.2599999999999998</v>
      </c>
      <c r="D196" s="63">
        <v>1.1299999999999999</v>
      </c>
      <c r="E196" s="63">
        <v>0.38</v>
      </c>
      <c r="F196" s="68"/>
    </row>
    <row r="197" spans="1:7" ht="16" thickBot="1">
      <c r="B197" s="6">
        <f>B196*B195</f>
        <v>25</v>
      </c>
      <c r="C197" s="43">
        <f>C196*C195</f>
        <v>112.99999999999999</v>
      </c>
      <c r="D197" s="7">
        <f>D196*D195</f>
        <v>124.29999999999998</v>
      </c>
      <c r="E197" s="47">
        <f>E196*E195</f>
        <v>79.8</v>
      </c>
      <c r="F197" s="5">
        <f>SUM(B197:E197)</f>
        <v>342.09999999999997</v>
      </c>
    </row>
    <row r="198" spans="1:7" ht="16" thickBot="1"/>
    <row r="199" spans="1:7" ht="17">
      <c r="B199" s="34" t="s">
        <v>47</v>
      </c>
      <c r="C199" s="531" t="s">
        <v>48</v>
      </c>
      <c r="D199" s="532"/>
      <c r="E199" s="532"/>
      <c r="F199" s="533"/>
      <c r="G199" s="2"/>
    </row>
    <row r="200" spans="1:7">
      <c r="B200" s="33" t="s">
        <v>42</v>
      </c>
      <c r="C200" s="41" t="s">
        <v>43</v>
      </c>
      <c r="D200" s="40" t="s">
        <v>44</v>
      </c>
      <c r="E200" s="41" t="s">
        <v>45</v>
      </c>
      <c r="F200" s="48" t="s">
        <v>31</v>
      </c>
    </row>
    <row r="201" spans="1:7">
      <c r="A201" s="26" t="s">
        <v>70</v>
      </c>
      <c r="B201" s="33">
        <f>B195</f>
        <v>25</v>
      </c>
      <c r="C201" s="42">
        <v>90</v>
      </c>
      <c r="D201" s="40">
        <v>330</v>
      </c>
      <c r="E201" s="42">
        <v>400</v>
      </c>
      <c r="F201" s="48"/>
    </row>
    <row r="202" spans="1:7" ht="16" thickBot="1">
      <c r="A202" s="26" t="s">
        <v>71</v>
      </c>
      <c r="B202" s="59">
        <f>B196</f>
        <v>1</v>
      </c>
      <c r="C202" s="9">
        <v>2.2599999999999998</v>
      </c>
      <c r="D202" s="9">
        <v>2.2599999999999998</v>
      </c>
      <c r="E202" s="63">
        <v>0.4</v>
      </c>
      <c r="F202" s="68"/>
    </row>
    <row r="203" spans="1:7" ht="16" thickBot="1">
      <c r="B203" s="6">
        <f>B197</f>
        <v>25</v>
      </c>
      <c r="C203" s="43">
        <f>C202*C201</f>
        <v>203.39999999999998</v>
      </c>
      <c r="D203" s="7">
        <f>D202*D201</f>
        <v>745.8</v>
      </c>
      <c r="E203" s="47">
        <f>E202*E201</f>
        <v>160</v>
      </c>
      <c r="F203" s="5">
        <f>SUM(B203:E203)</f>
        <v>1134.1999999999998</v>
      </c>
    </row>
    <row r="204" spans="1:7">
      <c r="B204" s="8"/>
      <c r="C204" s="44"/>
      <c r="D204" s="8"/>
      <c r="E204" s="44"/>
      <c r="F204" s="8"/>
    </row>
    <row r="205" spans="1:7" ht="17" thickBot="1">
      <c r="B205" s="35" t="s">
        <v>55</v>
      </c>
      <c r="E205" s="10" t="s">
        <v>33</v>
      </c>
    </row>
    <row r="206" spans="1:7">
      <c r="B206" s="36" t="s">
        <v>56</v>
      </c>
      <c r="C206" s="531" t="s">
        <v>46</v>
      </c>
      <c r="D206" s="532"/>
      <c r="E206" s="532"/>
      <c r="F206" s="533"/>
    </row>
    <row r="207" spans="1:7">
      <c r="B207" s="33" t="s">
        <v>42</v>
      </c>
      <c r="C207" s="41" t="s">
        <v>43</v>
      </c>
      <c r="D207" s="40" t="s">
        <v>44</v>
      </c>
      <c r="E207" s="41" t="s">
        <v>45</v>
      </c>
      <c r="F207" s="48" t="s">
        <v>31</v>
      </c>
    </row>
    <row r="208" spans="1:7">
      <c r="A208" s="26" t="s">
        <v>70</v>
      </c>
      <c r="B208" s="33">
        <f>B195</f>
        <v>25</v>
      </c>
      <c r="C208" s="42">
        <v>50</v>
      </c>
      <c r="D208" s="40">
        <v>130</v>
      </c>
      <c r="E208" s="42">
        <v>200</v>
      </c>
      <c r="F208" s="48"/>
    </row>
    <row r="209" spans="1:6" ht="16">
      <c r="B209" s="534" t="s">
        <v>77</v>
      </c>
      <c r="C209" s="535"/>
      <c r="D209" s="535"/>
      <c r="E209" s="535"/>
      <c r="F209" s="536"/>
    </row>
    <row r="210" spans="1:6">
      <c r="A210" s="26" t="s">
        <v>71</v>
      </c>
      <c r="B210" s="69">
        <v>1.4</v>
      </c>
      <c r="C210" s="9">
        <v>1.7</v>
      </c>
      <c r="D210" s="9">
        <v>0.9</v>
      </c>
      <c r="E210" s="9">
        <v>0.3</v>
      </c>
      <c r="F210" s="68"/>
    </row>
    <row r="211" spans="1:6">
      <c r="B211" s="519" t="s">
        <v>81</v>
      </c>
      <c r="C211" s="520"/>
      <c r="D211" s="520"/>
      <c r="E211" s="13">
        <v>1.25</v>
      </c>
      <c r="F211" s="40" t="s">
        <v>49</v>
      </c>
    </row>
    <row r="212" spans="1:6" ht="16" thickBot="1">
      <c r="A212" s="26" t="s">
        <v>71</v>
      </c>
      <c r="B212" s="37" t="s">
        <v>33</v>
      </c>
      <c r="C212" s="63">
        <f>C210*E211</f>
        <v>2.125</v>
      </c>
      <c r="D212" s="63">
        <f>D210*1.25</f>
        <v>1.125</v>
      </c>
      <c r="E212" s="63">
        <f>E210*1.25</f>
        <v>0.375</v>
      </c>
      <c r="F212" s="68"/>
    </row>
    <row r="213" spans="1:6" ht="16" thickBot="1">
      <c r="B213" s="14">
        <f>B210*B208</f>
        <v>35</v>
      </c>
      <c r="C213" s="45">
        <f>C212*C208</f>
        <v>106.25</v>
      </c>
      <c r="D213" s="14">
        <f>D212*D208</f>
        <v>146.25</v>
      </c>
      <c r="E213" s="45">
        <f>E212*E208</f>
        <v>75</v>
      </c>
      <c r="F213" s="15">
        <f>SUM(B213:E213)</f>
        <v>362.5</v>
      </c>
    </row>
    <row r="214" spans="1:6">
      <c r="B214" s="8"/>
      <c r="C214" s="44"/>
      <c r="D214" s="8"/>
      <c r="E214" s="44"/>
      <c r="F214" s="8"/>
    </row>
    <row r="215" spans="1:6" ht="17" thickBot="1">
      <c r="B215" s="537" t="s">
        <v>74</v>
      </c>
      <c r="C215" s="538"/>
      <c r="D215" s="538"/>
      <c r="E215" s="538" t="s">
        <v>33</v>
      </c>
      <c r="F215" s="538"/>
    </row>
    <row r="216" spans="1:6">
      <c r="B216" s="36" t="s">
        <v>56</v>
      </c>
      <c r="C216" s="531" t="s">
        <v>46</v>
      </c>
      <c r="D216" s="532"/>
      <c r="E216" s="532"/>
      <c r="F216" s="533"/>
    </row>
    <row r="217" spans="1:6">
      <c r="B217" s="33" t="s">
        <v>42</v>
      </c>
      <c r="C217" s="41" t="s">
        <v>43</v>
      </c>
      <c r="D217" s="40" t="s">
        <v>44</v>
      </c>
      <c r="E217" s="41" t="s">
        <v>45</v>
      </c>
      <c r="F217" s="48" t="s">
        <v>31</v>
      </c>
    </row>
    <row r="218" spans="1:6">
      <c r="A218" s="26" t="s">
        <v>70</v>
      </c>
      <c r="B218" s="33">
        <f>B195</f>
        <v>25</v>
      </c>
      <c r="C218" s="42">
        <v>50</v>
      </c>
      <c r="D218" s="40">
        <v>130</v>
      </c>
      <c r="E218" s="42">
        <v>200</v>
      </c>
      <c r="F218" s="48"/>
    </row>
    <row r="219" spans="1:6" ht="16">
      <c r="B219" s="534" t="s">
        <v>78</v>
      </c>
      <c r="C219" s="535"/>
      <c r="D219" s="535"/>
      <c r="E219" s="535"/>
      <c r="F219" s="536"/>
    </row>
    <row r="220" spans="1:6">
      <c r="A220" s="26" t="s">
        <v>71</v>
      </c>
      <c r="B220" s="59">
        <f>B210</f>
        <v>1.4</v>
      </c>
      <c r="C220" s="9">
        <v>4.5</v>
      </c>
      <c r="D220" s="9">
        <v>2.2999999999999998</v>
      </c>
      <c r="E220" s="9">
        <v>0.8</v>
      </c>
      <c r="F220" s="68"/>
    </row>
    <row r="221" spans="1:6">
      <c r="A221" s="10"/>
      <c r="B221" s="519" t="s">
        <v>89</v>
      </c>
      <c r="C221" s="520"/>
      <c r="D221" s="520"/>
      <c r="E221" s="13">
        <v>1.5</v>
      </c>
      <c r="F221" s="40" t="s">
        <v>49</v>
      </c>
    </row>
    <row r="222" spans="1:6" ht="16" thickBot="1">
      <c r="A222" s="26" t="s">
        <v>71</v>
      </c>
      <c r="B222" s="37" t="s">
        <v>33</v>
      </c>
      <c r="C222" s="64">
        <f>C220*E221</f>
        <v>6.75</v>
      </c>
      <c r="D222" s="63">
        <f>D220*E221</f>
        <v>3.4499999999999997</v>
      </c>
      <c r="E222" s="65">
        <f>E220*E221</f>
        <v>1.2000000000000002</v>
      </c>
      <c r="F222" s="67"/>
    </row>
    <row r="223" spans="1:6" ht="16" thickBot="1">
      <c r="A223" s="10"/>
      <c r="B223" s="14">
        <f>B213</f>
        <v>35</v>
      </c>
      <c r="C223" s="45">
        <f>C222*C218</f>
        <v>337.5</v>
      </c>
      <c r="D223" s="14">
        <f>D222*D218</f>
        <v>448.49999999999994</v>
      </c>
      <c r="E223" s="45">
        <f>E222*E218</f>
        <v>240.00000000000003</v>
      </c>
      <c r="F223" s="15">
        <f>SUM(B223:E223)</f>
        <v>1061</v>
      </c>
    </row>
    <row r="225" spans="1:9" ht="17" thickBot="1">
      <c r="B225" s="38" t="s">
        <v>79</v>
      </c>
    </row>
    <row r="226" spans="1:9">
      <c r="B226" s="36" t="s">
        <v>56</v>
      </c>
      <c r="C226" s="531" t="s">
        <v>46</v>
      </c>
      <c r="D226" s="532"/>
      <c r="E226" s="532"/>
      <c r="F226" s="533"/>
    </row>
    <row r="227" spans="1:9">
      <c r="B227" s="33" t="s">
        <v>42</v>
      </c>
      <c r="C227" s="41" t="s">
        <v>43</v>
      </c>
      <c r="D227" s="40" t="s">
        <v>44</v>
      </c>
      <c r="E227" s="41" t="s">
        <v>45</v>
      </c>
      <c r="F227" s="48" t="s">
        <v>31</v>
      </c>
    </row>
    <row r="228" spans="1:9">
      <c r="A228" s="26" t="s">
        <v>70</v>
      </c>
      <c r="B228" s="33">
        <f>B195</f>
        <v>25</v>
      </c>
      <c r="C228" s="42">
        <v>50</v>
      </c>
      <c r="D228" s="40">
        <v>130</v>
      </c>
      <c r="E228" s="42">
        <v>200</v>
      </c>
      <c r="F228" s="48"/>
    </row>
    <row r="229" spans="1:9" ht="16">
      <c r="B229" s="534" t="s">
        <v>80</v>
      </c>
      <c r="C229" s="535"/>
      <c r="D229" s="535"/>
      <c r="E229" s="535"/>
      <c r="F229" s="536"/>
    </row>
    <row r="230" spans="1:9">
      <c r="A230" s="26" t="s">
        <v>71</v>
      </c>
      <c r="B230" s="61">
        <f>B220</f>
        <v>1.4</v>
      </c>
      <c r="C230" s="9">
        <v>9</v>
      </c>
      <c r="D230" s="9">
        <v>4.5</v>
      </c>
      <c r="E230" s="9">
        <v>1.5</v>
      </c>
      <c r="F230" s="66"/>
      <c r="G230" s="10"/>
      <c r="H230" s="10"/>
      <c r="I230" s="10"/>
    </row>
    <row r="231" spans="1:9">
      <c r="B231" s="519" t="s">
        <v>90</v>
      </c>
      <c r="C231" s="520"/>
      <c r="D231" s="520"/>
      <c r="E231" s="13">
        <v>1.75</v>
      </c>
      <c r="F231" s="40" t="s">
        <v>49</v>
      </c>
      <c r="G231" s="10"/>
      <c r="H231" s="10"/>
      <c r="I231" s="10"/>
    </row>
    <row r="232" spans="1:9" ht="16" thickBot="1">
      <c r="A232" s="26" t="s">
        <v>71</v>
      </c>
      <c r="B232" s="37" t="s">
        <v>33</v>
      </c>
      <c r="C232" s="64">
        <f>C230*E231</f>
        <v>15.75</v>
      </c>
      <c r="D232" s="63">
        <f>D230*E231</f>
        <v>7.875</v>
      </c>
      <c r="E232" s="63">
        <f>E230*E231</f>
        <v>2.625</v>
      </c>
      <c r="F232" s="67"/>
      <c r="G232" s="10"/>
      <c r="H232" s="10"/>
      <c r="I232" s="10"/>
    </row>
    <row r="233" spans="1:9" ht="16" thickBot="1">
      <c r="B233" s="14">
        <f>B223</f>
        <v>35</v>
      </c>
      <c r="C233" s="45">
        <f>C232*C228</f>
        <v>787.5</v>
      </c>
      <c r="D233" s="14">
        <f>D232*D228</f>
        <v>1023.75</v>
      </c>
      <c r="E233" s="45">
        <f>E232*E228</f>
        <v>525</v>
      </c>
      <c r="F233" s="15">
        <f>SUM(B233:E233)</f>
        <v>2371.25</v>
      </c>
    </row>
    <row r="234" spans="1:9" ht="16">
      <c r="B234" s="39" t="s">
        <v>33</v>
      </c>
      <c r="G234" s="2"/>
    </row>
    <row r="237" spans="1:9">
      <c r="B237" s="539" t="s">
        <v>50</v>
      </c>
      <c r="C237" s="499"/>
      <c r="D237" s="499"/>
      <c r="E237" s="499"/>
      <c r="F237" s="499"/>
      <c r="G237" s="499"/>
      <c r="H237" s="499"/>
      <c r="I237" s="499"/>
    </row>
    <row r="238" spans="1:9" ht="16">
      <c r="B238" s="39" t="s">
        <v>33</v>
      </c>
      <c r="G238" s="2"/>
    </row>
    <row r="239" spans="1:9">
      <c r="B239" s="4"/>
      <c r="C239" s="4"/>
      <c r="D239" s="4"/>
      <c r="E239" s="4"/>
      <c r="F239" s="4"/>
      <c r="G239" s="4"/>
      <c r="H239" s="4"/>
      <c r="I239" s="4"/>
    </row>
    <row r="240" spans="1:9" ht="17" thickBot="1">
      <c r="A240" s="218"/>
      <c r="B240" s="529" t="s">
        <v>72</v>
      </c>
      <c r="C240" s="530"/>
      <c r="D240" s="530"/>
      <c r="E240" s="530"/>
      <c r="F240" s="530"/>
      <c r="G240" s="2"/>
    </row>
    <row r="241" spans="1:7">
      <c r="A241" s="218"/>
      <c r="B241" s="219" t="s">
        <v>41</v>
      </c>
      <c r="C241" s="521" t="s">
        <v>46</v>
      </c>
      <c r="D241" s="522"/>
      <c r="E241" s="522"/>
      <c r="F241" s="523"/>
    </row>
    <row r="242" spans="1:7">
      <c r="A242" s="218"/>
      <c r="B242" s="220" t="s">
        <v>42</v>
      </c>
      <c r="C242" s="221" t="s">
        <v>68</v>
      </c>
      <c r="D242" s="222" t="s">
        <v>69</v>
      </c>
      <c r="E242" s="221" t="s">
        <v>73</v>
      </c>
      <c r="F242" s="223" t="s">
        <v>31</v>
      </c>
    </row>
    <row r="243" spans="1:7">
      <c r="A243" s="224" t="s">
        <v>70</v>
      </c>
      <c r="B243" s="220">
        <v>39.9</v>
      </c>
      <c r="C243" s="225">
        <v>50</v>
      </c>
      <c r="D243" s="222">
        <v>110</v>
      </c>
      <c r="E243" s="225">
        <v>210</v>
      </c>
      <c r="F243" s="223"/>
    </row>
    <row r="244" spans="1:7" ht="16" thickBot="1">
      <c r="A244" s="224" t="s">
        <v>71</v>
      </c>
      <c r="B244" s="226">
        <v>2.5</v>
      </c>
      <c r="C244" s="227">
        <v>5</v>
      </c>
      <c r="D244" s="228">
        <v>2.5</v>
      </c>
      <c r="E244" s="228">
        <v>0.83</v>
      </c>
      <c r="F244" s="68"/>
    </row>
    <row r="245" spans="1:7" ht="16" thickBot="1">
      <c r="A245" s="218"/>
      <c r="B245" s="229">
        <f>B244*B243</f>
        <v>99.75</v>
      </c>
      <c r="C245" s="230">
        <f>C244*C243</f>
        <v>250</v>
      </c>
      <c r="D245" s="231">
        <f>D244*D243</f>
        <v>275</v>
      </c>
      <c r="E245" s="232">
        <f>E244*E243</f>
        <v>174.29999999999998</v>
      </c>
      <c r="F245" s="233">
        <f>SUM(B245:E245)</f>
        <v>799.05</v>
      </c>
    </row>
    <row r="246" spans="1:7" ht="16" thickBot="1"/>
    <row r="247" spans="1:7" ht="17">
      <c r="B247" s="34" t="s">
        <v>47</v>
      </c>
      <c r="C247" s="531" t="s">
        <v>48</v>
      </c>
      <c r="D247" s="532"/>
      <c r="E247" s="532"/>
      <c r="F247" s="533"/>
      <c r="G247" s="2"/>
    </row>
    <row r="248" spans="1:7">
      <c r="B248" s="33" t="s">
        <v>42</v>
      </c>
      <c r="C248" s="41" t="s">
        <v>43</v>
      </c>
      <c r="D248" s="40" t="s">
        <v>44</v>
      </c>
      <c r="E248" s="41" t="s">
        <v>45</v>
      </c>
      <c r="F248" s="48" t="s">
        <v>31</v>
      </c>
    </row>
    <row r="249" spans="1:7">
      <c r="A249" s="26" t="s">
        <v>70</v>
      </c>
      <c r="B249" s="33">
        <f>B243</f>
        <v>39.9</v>
      </c>
      <c r="C249" s="42">
        <v>90</v>
      </c>
      <c r="D249" s="40">
        <v>330</v>
      </c>
      <c r="E249" s="42">
        <v>400</v>
      </c>
      <c r="F249" s="48"/>
    </row>
    <row r="250" spans="1:7" ht="16" thickBot="1">
      <c r="A250" s="26" t="s">
        <v>71</v>
      </c>
      <c r="B250" s="59">
        <f>B244</f>
        <v>2.5</v>
      </c>
      <c r="C250" s="9">
        <v>8.6</v>
      </c>
      <c r="D250" s="9">
        <v>8.6</v>
      </c>
      <c r="E250" s="63">
        <v>1.4</v>
      </c>
      <c r="F250" s="68"/>
    </row>
    <row r="251" spans="1:7" ht="16" thickBot="1">
      <c r="B251" s="6">
        <f>B245</f>
        <v>99.75</v>
      </c>
      <c r="C251" s="43">
        <f>C250*C249</f>
        <v>774</v>
      </c>
      <c r="D251" s="7">
        <f>D250*D249</f>
        <v>2838</v>
      </c>
      <c r="E251" s="47">
        <f>E250*E249</f>
        <v>560</v>
      </c>
      <c r="F251" s="5">
        <f>SUM(B251:E251)</f>
        <v>4271.75</v>
      </c>
    </row>
    <row r="252" spans="1:7">
      <c r="B252" s="8"/>
      <c r="C252" s="44"/>
      <c r="D252" s="8"/>
      <c r="E252" s="44"/>
      <c r="F252" s="8"/>
    </row>
    <row r="253" spans="1:7" ht="17" thickBot="1">
      <c r="B253" s="35" t="s">
        <v>55</v>
      </c>
      <c r="E253" s="10" t="s">
        <v>33</v>
      </c>
    </row>
    <row r="254" spans="1:7">
      <c r="B254" s="36" t="s">
        <v>56</v>
      </c>
      <c r="C254" s="531" t="s">
        <v>46</v>
      </c>
      <c r="D254" s="532"/>
      <c r="E254" s="532"/>
      <c r="F254" s="533"/>
    </row>
    <row r="255" spans="1:7">
      <c r="B255" s="33" t="s">
        <v>42</v>
      </c>
      <c r="C255" s="41" t="s">
        <v>43</v>
      </c>
      <c r="D255" s="40" t="s">
        <v>44</v>
      </c>
      <c r="E255" s="41" t="s">
        <v>45</v>
      </c>
      <c r="F255" s="48" t="s">
        <v>31</v>
      </c>
    </row>
    <row r="256" spans="1:7">
      <c r="A256" s="26" t="s">
        <v>70</v>
      </c>
      <c r="B256" s="33">
        <f>B243</f>
        <v>39.9</v>
      </c>
      <c r="C256" s="42">
        <v>50</v>
      </c>
      <c r="D256" s="40">
        <v>130</v>
      </c>
      <c r="E256" s="42">
        <v>200</v>
      </c>
      <c r="F256" s="48"/>
    </row>
    <row r="257" spans="1:6" ht="16">
      <c r="B257" s="534" t="s">
        <v>77</v>
      </c>
      <c r="C257" s="535"/>
      <c r="D257" s="535"/>
      <c r="E257" s="535"/>
      <c r="F257" s="536"/>
    </row>
    <row r="258" spans="1:6">
      <c r="A258" s="26" t="s">
        <v>71</v>
      </c>
      <c r="B258" s="69">
        <v>3.5</v>
      </c>
      <c r="C258" s="9">
        <v>9.9</v>
      </c>
      <c r="D258" s="9">
        <v>4.9000000000000004</v>
      </c>
      <c r="E258" s="9">
        <v>1.6</v>
      </c>
      <c r="F258" s="68"/>
    </row>
    <row r="259" spans="1:6">
      <c r="B259" s="519" t="s">
        <v>81</v>
      </c>
      <c r="C259" s="520"/>
      <c r="D259" s="520"/>
      <c r="E259" s="13">
        <v>1.25</v>
      </c>
      <c r="F259" s="40" t="s">
        <v>49</v>
      </c>
    </row>
    <row r="260" spans="1:6" ht="16" thickBot="1">
      <c r="A260" s="26" t="s">
        <v>71</v>
      </c>
      <c r="B260" s="37" t="s">
        <v>33</v>
      </c>
      <c r="C260" s="63">
        <f>C258*E259</f>
        <v>12.375</v>
      </c>
      <c r="D260" s="63">
        <f>D258*1.25</f>
        <v>6.125</v>
      </c>
      <c r="E260" s="63">
        <f>E258*1.25</f>
        <v>2</v>
      </c>
      <c r="F260" s="68"/>
    </row>
    <row r="261" spans="1:6" ht="16" thickBot="1">
      <c r="B261" s="14">
        <f>B258*B256</f>
        <v>139.65</v>
      </c>
      <c r="C261" s="45">
        <f>C260*C256</f>
        <v>618.75</v>
      </c>
      <c r="D261" s="14">
        <f>D260*D256</f>
        <v>796.25</v>
      </c>
      <c r="E261" s="45">
        <f>E260*E256</f>
        <v>400</v>
      </c>
      <c r="F261" s="15">
        <f>SUM(B261:E261)</f>
        <v>1954.65</v>
      </c>
    </row>
    <row r="262" spans="1:6">
      <c r="B262" s="8"/>
      <c r="C262" s="44"/>
      <c r="D262" s="8"/>
      <c r="E262" s="44"/>
      <c r="F262" s="8"/>
    </row>
    <row r="263" spans="1:6" ht="17" thickBot="1">
      <c r="B263" s="537" t="s">
        <v>74</v>
      </c>
      <c r="C263" s="538"/>
      <c r="D263" s="538"/>
      <c r="E263" s="538" t="s">
        <v>33</v>
      </c>
      <c r="F263" s="538"/>
    </row>
    <row r="264" spans="1:6">
      <c r="B264" s="36" t="s">
        <v>56</v>
      </c>
      <c r="C264" s="531" t="s">
        <v>46</v>
      </c>
      <c r="D264" s="532"/>
      <c r="E264" s="532"/>
      <c r="F264" s="533"/>
    </row>
    <row r="265" spans="1:6">
      <c r="B265" s="33" t="s">
        <v>42</v>
      </c>
      <c r="C265" s="41" t="s">
        <v>43</v>
      </c>
      <c r="D265" s="40" t="s">
        <v>44</v>
      </c>
      <c r="E265" s="41" t="s">
        <v>45</v>
      </c>
      <c r="F265" s="48" t="s">
        <v>31</v>
      </c>
    </row>
    <row r="266" spans="1:6">
      <c r="A266" s="26" t="s">
        <v>70</v>
      </c>
      <c r="B266" s="33">
        <f>B243</f>
        <v>39.9</v>
      </c>
      <c r="C266" s="42">
        <v>50</v>
      </c>
      <c r="D266" s="40">
        <v>130</v>
      </c>
      <c r="E266" s="42">
        <v>200</v>
      </c>
      <c r="F266" s="48"/>
    </row>
    <row r="267" spans="1:6" ht="16">
      <c r="B267" s="534" t="s">
        <v>78</v>
      </c>
      <c r="C267" s="535"/>
      <c r="D267" s="535"/>
      <c r="E267" s="535"/>
      <c r="F267" s="536"/>
    </row>
    <row r="268" spans="1:6">
      <c r="A268" s="26" t="s">
        <v>71</v>
      </c>
      <c r="B268" s="59">
        <f>B258</f>
        <v>3.5</v>
      </c>
      <c r="C268" s="9">
        <v>9</v>
      </c>
      <c r="D268" s="9">
        <v>4.5</v>
      </c>
      <c r="E268" s="9">
        <v>1.84</v>
      </c>
      <c r="F268" s="68"/>
    </row>
    <row r="269" spans="1:6">
      <c r="A269" s="10"/>
      <c r="B269" s="519" t="s">
        <v>89</v>
      </c>
      <c r="C269" s="520"/>
      <c r="D269" s="520"/>
      <c r="E269" s="13">
        <v>1.5</v>
      </c>
      <c r="F269" s="40" t="s">
        <v>49</v>
      </c>
    </row>
    <row r="270" spans="1:6" ht="16" thickBot="1">
      <c r="A270" s="26" t="s">
        <v>71</v>
      </c>
      <c r="B270" s="37" t="s">
        <v>33</v>
      </c>
      <c r="C270" s="64">
        <f>C268*E269</f>
        <v>13.5</v>
      </c>
      <c r="D270" s="63">
        <f>D268*E269</f>
        <v>6.75</v>
      </c>
      <c r="E270" s="65">
        <f>E268*E269</f>
        <v>2.7600000000000002</v>
      </c>
      <c r="F270" s="67"/>
    </row>
    <row r="271" spans="1:6" ht="16" thickBot="1">
      <c r="A271" s="10"/>
      <c r="B271" s="14">
        <f>B261</f>
        <v>139.65</v>
      </c>
      <c r="C271" s="45">
        <f>C270*C266</f>
        <v>675</v>
      </c>
      <c r="D271" s="14">
        <f>D270*D266</f>
        <v>877.5</v>
      </c>
      <c r="E271" s="45">
        <f>E270*E266</f>
        <v>552</v>
      </c>
      <c r="F271" s="15">
        <f>SUM(B271:E271)</f>
        <v>2244.15</v>
      </c>
    </row>
    <row r="273" spans="1:9" ht="17" thickBot="1">
      <c r="B273" s="234" t="s">
        <v>79</v>
      </c>
      <c r="C273" s="235"/>
      <c r="D273" s="236"/>
      <c r="E273" s="235"/>
      <c r="F273" s="236"/>
    </row>
    <row r="274" spans="1:9">
      <c r="B274" s="237" t="s">
        <v>56</v>
      </c>
      <c r="C274" s="521" t="s">
        <v>46</v>
      </c>
      <c r="D274" s="522"/>
      <c r="E274" s="522"/>
      <c r="F274" s="523"/>
    </row>
    <row r="275" spans="1:9">
      <c r="B275" s="220" t="s">
        <v>42</v>
      </c>
      <c r="C275" s="221" t="s">
        <v>43</v>
      </c>
      <c r="D275" s="222" t="s">
        <v>44</v>
      </c>
      <c r="E275" s="221" t="s">
        <v>45</v>
      </c>
      <c r="F275" s="223" t="s">
        <v>31</v>
      </c>
    </row>
    <row r="276" spans="1:9">
      <c r="A276" s="26" t="s">
        <v>70</v>
      </c>
      <c r="B276" s="220">
        <f>B243</f>
        <v>39.9</v>
      </c>
      <c r="C276" s="225">
        <v>50</v>
      </c>
      <c r="D276" s="222">
        <v>130</v>
      </c>
      <c r="E276" s="225">
        <v>200</v>
      </c>
      <c r="F276" s="223"/>
    </row>
    <row r="277" spans="1:9" ht="16">
      <c r="B277" s="524" t="s">
        <v>80</v>
      </c>
      <c r="C277" s="525"/>
      <c r="D277" s="525"/>
      <c r="E277" s="525"/>
      <c r="F277" s="526"/>
    </row>
    <row r="278" spans="1:9">
      <c r="A278" s="26" t="s">
        <v>71</v>
      </c>
      <c r="B278" s="238">
        <f>B268</f>
        <v>3.5</v>
      </c>
      <c r="C278" s="227">
        <v>39.6</v>
      </c>
      <c r="D278" s="227">
        <v>19.8</v>
      </c>
      <c r="E278" s="227">
        <v>6.6</v>
      </c>
      <c r="F278" s="66"/>
      <c r="G278" s="10"/>
      <c r="H278" s="10"/>
      <c r="I278" s="10"/>
    </row>
    <row r="279" spans="1:9">
      <c r="B279" s="527" t="s">
        <v>90</v>
      </c>
      <c r="C279" s="528"/>
      <c r="D279" s="528"/>
      <c r="E279" s="239">
        <v>1.75</v>
      </c>
      <c r="F279" s="222" t="s">
        <v>49</v>
      </c>
      <c r="G279" s="10"/>
      <c r="H279" s="10"/>
      <c r="I279" s="10"/>
    </row>
    <row r="280" spans="1:9" ht="16" thickBot="1">
      <c r="A280" s="26" t="s">
        <v>71</v>
      </c>
      <c r="B280" s="37" t="s">
        <v>33</v>
      </c>
      <c r="C280" s="240">
        <f>C278*E279</f>
        <v>69.3</v>
      </c>
      <c r="D280" s="228">
        <f>D278*E279</f>
        <v>34.65</v>
      </c>
      <c r="E280" s="228">
        <f>E278*E279</f>
        <v>11.549999999999999</v>
      </c>
      <c r="F280" s="67"/>
      <c r="G280" s="10"/>
      <c r="H280" s="10"/>
      <c r="I280" s="10"/>
    </row>
    <row r="281" spans="1:9" ht="16" thickBot="1">
      <c r="B281" s="241">
        <f>B271</f>
        <v>139.65</v>
      </c>
      <c r="C281" s="242">
        <f>C280*C276</f>
        <v>3465</v>
      </c>
      <c r="D281" s="241">
        <f>D280*D276</f>
        <v>4504.5</v>
      </c>
      <c r="E281" s="242">
        <f>E280*E276</f>
        <v>2310</v>
      </c>
      <c r="F281" s="243">
        <f>SUM(B281:E281)</f>
        <v>10419.15</v>
      </c>
    </row>
    <row r="282" spans="1:9" ht="16">
      <c r="B282" s="39" t="s">
        <v>33</v>
      </c>
      <c r="G282" s="2"/>
    </row>
    <row r="287" spans="1:9">
      <c r="B287" s="539" t="s">
        <v>51</v>
      </c>
      <c r="C287" s="499"/>
      <c r="D287" s="499"/>
      <c r="E287" s="499"/>
      <c r="F287" s="499"/>
      <c r="G287" s="499"/>
      <c r="H287" s="499"/>
      <c r="I287" s="499"/>
    </row>
    <row r="288" spans="1:9" ht="16">
      <c r="B288" s="39" t="s">
        <v>33</v>
      </c>
      <c r="G288" s="2"/>
    </row>
    <row r="289" spans="1:9">
      <c r="B289" s="4"/>
      <c r="C289" s="4"/>
      <c r="D289" s="4"/>
      <c r="E289" s="4"/>
      <c r="F289" s="4"/>
      <c r="G289" s="4"/>
      <c r="H289" s="4"/>
      <c r="I289" s="4"/>
    </row>
    <row r="290" spans="1:9" ht="17" thickBot="1">
      <c r="B290" s="529" t="s">
        <v>72</v>
      </c>
      <c r="C290" s="530"/>
      <c r="D290" s="530"/>
      <c r="E290" s="530"/>
      <c r="F290" s="530"/>
      <c r="G290" s="2"/>
    </row>
    <row r="291" spans="1:9">
      <c r="B291" s="219" t="s">
        <v>41</v>
      </c>
      <c r="C291" s="521" t="s">
        <v>46</v>
      </c>
      <c r="D291" s="522"/>
      <c r="E291" s="522"/>
      <c r="F291" s="523"/>
    </row>
    <row r="292" spans="1:9">
      <c r="B292" s="220" t="s">
        <v>42</v>
      </c>
      <c r="C292" s="221" t="s">
        <v>68</v>
      </c>
      <c r="D292" s="222" t="s">
        <v>69</v>
      </c>
      <c r="E292" s="221" t="s">
        <v>73</v>
      </c>
      <c r="F292" s="223" t="s">
        <v>31</v>
      </c>
    </row>
    <row r="293" spans="1:9">
      <c r="A293" s="26" t="s">
        <v>70</v>
      </c>
      <c r="B293" s="220">
        <v>80</v>
      </c>
      <c r="C293" s="225">
        <v>50</v>
      </c>
      <c r="D293" s="222">
        <v>110</v>
      </c>
      <c r="E293" s="225">
        <v>210</v>
      </c>
      <c r="F293" s="223"/>
    </row>
    <row r="294" spans="1:9" ht="16" thickBot="1">
      <c r="A294" s="26" t="s">
        <v>71</v>
      </c>
      <c r="B294" s="226">
        <v>2.5</v>
      </c>
      <c r="C294" s="227">
        <v>7.3</v>
      </c>
      <c r="D294" s="228">
        <v>3.65</v>
      </c>
      <c r="E294" s="228">
        <v>1.22</v>
      </c>
      <c r="F294" s="68"/>
    </row>
    <row r="295" spans="1:9" ht="16" thickBot="1">
      <c r="B295" s="229">
        <f>B294*B293</f>
        <v>200</v>
      </c>
      <c r="C295" s="230">
        <f>C294*C293</f>
        <v>365</v>
      </c>
      <c r="D295" s="231">
        <f>D294*D293</f>
        <v>401.5</v>
      </c>
      <c r="E295" s="232">
        <f>E294*E293</f>
        <v>256.2</v>
      </c>
      <c r="F295" s="233">
        <f>SUM(B295:E295)</f>
        <v>1222.7</v>
      </c>
    </row>
    <row r="296" spans="1:9" ht="16" thickBot="1"/>
    <row r="297" spans="1:9" ht="17">
      <c r="B297" s="34" t="s">
        <v>47</v>
      </c>
      <c r="C297" s="531" t="s">
        <v>48</v>
      </c>
      <c r="D297" s="532"/>
      <c r="E297" s="532"/>
      <c r="F297" s="533"/>
      <c r="G297" s="2"/>
    </row>
    <row r="298" spans="1:9">
      <c r="B298" s="33" t="s">
        <v>42</v>
      </c>
      <c r="C298" s="41" t="s">
        <v>43</v>
      </c>
      <c r="D298" s="40" t="s">
        <v>44</v>
      </c>
      <c r="E298" s="41" t="s">
        <v>45</v>
      </c>
      <c r="F298" s="48" t="s">
        <v>31</v>
      </c>
    </row>
    <row r="299" spans="1:9">
      <c r="A299" s="26" t="s">
        <v>70</v>
      </c>
      <c r="B299" s="33">
        <f>B293</f>
        <v>80</v>
      </c>
      <c r="C299" s="42">
        <v>90</v>
      </c>
      <c r="D299" s="40">
        <v>330</v>
      </c>
      <c r="E299" s="42">
        <v>400</v>
      </c>
      <c r="F299" s="48"/>
    </row>
    <row r="300" spans="1:9" ht="16" thickBot="1">
      <c r="A300" s="26" t="s">
        <v>71</v>
      </c>
      <c r="B300" s="59">
        <f>B294</f>
        <v>2.5</v>
      </c>
      <c r="C300" s="9">
        <v>9.5</v>
      </c>
      <c r="D300" s="9">
        <v>9.5</v>
      </c>
      <c r="E300" s="63">
        <v>1.6</v>
      </c>
      <c r="F300" s="68"/>
    </row>
    <row r="301" spans="1:9" ht="16" thickBot="1">
      <c r="B301" s="6">
        <f>B295</f>
        <v>200</v>
      </c>
      <c r="C301" s="43">
        <f>C300*C299</f>
        <v>855</v>
      </c>
      <c r="D301" s="7">
        <f>D300*D299</f>
        <v>3135</v>
      </c>
      <c r="E301" s="47">
        <f>E300*E299</f>
        <v>640</v>
      </c>
      <c r="F301" s="5">
        <f>SUM(B301:E301)</f>
        <v>4830</v>
      </c>
    </row>
    <row r="302" spans="1:9">
      <c r="B302" s="8"/>
      <c r="C302" s="44"/>
      <c r="D302" s="8"/>
      <c r="E302" s="44"/>
      <c r="F302" s="8"/>
    </row>
    <row r="303" spans="1:9" ht="17" thickBot="1">
      <c r="B303" s="35" t="s">
        <v>55</v>
      </c>
      <c r="E303" s="10" t="s">
        <v>33</v>
      </c>
    </row>
    <row r="304" spans="1:9">
      <c r="B304" s="36" t="s">
        <v>56</v>
      </c>
      <c r="C304" s="531" t="s">
        <v>46</v>
      </c>
      <c r="D304" s="532"/>
      <c r="E304" s="532"/>
      <c r="F304" s="533"/>
    </row>
    <row r="305" spans="1:6">
      <c r="B305" s="33" t="s">
        <v>42</v>
      </c>
      <c r="C305" s="41" t="s">
        <v>43</v>
      </c>
      <c r="D305" s="40" t="s">
        <v>44</v>
      </c>
      <c r="E305" s="41" t="s">
        <v>45</v>
      </c>
      <c r="F305" s="48" t="s">
        <v>31</v>
      </c>
    </row>
    <row r="306" spans="1:6">
      <c r="A306" s="26" t="s">
        <v>70</v>
      </c>
      <c r="B306" s="33">
        <f>B293</f>
        <v>80</v>
      </c>
      <c r="C306" s="42">
        <v>50</v>
      </c>
      <c r="D306" s="40">
        <v>130</v>
      </c>
      <c r="E306" s="42">
        <v>200</v>
      </c>
      <c r="F306" s="48"/>
    </row>
    <row r="307" spans="1:6" ht="16">
      <c r="B307" s="534" t="s">
        <v>77</v>
      </c>
      <c r="C307" s="535"/>
      <c r="D307" s="535"/>
      <c r="E307" s="535"/>
      <c r="F307" s="536"/>
    </row>
    <row r="308" spans="1:6">
      <c r="A308" s="26" t="s">
        <v>71</v>
      </c>
      <c r="B308" s="69">
        <v>3.5</v>
      </c>
      <c r="C308" s="9">
        <v>10.8</v>
      </c>
      <c r="D308" s="9">
        <v>5.4</v>
      </c>
      <c r="E308" s="9">
        <v>1.8</v>
      </c>
      <c r="F308" s="68"/>
    </row>
    <row r="309" spans="1:6">
      <c r="B309" s="519" t="s">
        <v>81</v>
      </c>
      <c r="C309" s="520"/>
      <c r="D309" s="520"/>
      <c r="E309" s="13">
        <v>1.25</v>
      </c>
      <c r="F309" s="40" t="s">
        <v>49</v>
      </c>
    </row>
    <row r="310" spans="1:6" ht="16" thickBot="1">
      <c r="A310" s="26" t="s">
        <v>71</v>
      </c>
      <c r="B310" s="37" t="s">
        <v>33</v>
      </c>
      <c r="C310" s="63">
        <f>C308*E309</f>
        <v>13.5</v>
      </c>
      <c r="D310" s="63">
        <f>D308*1.25</f>
        <v>6.75</v>
      </c>
      <c r="E310" s="63">
        <f>E308*1.25</f>
        <v>2.25</v>
      </c>
      <c r="F310" s="68"/>
    </row>
    <row r="311" spans="1:6" ht="16" thickBot="1">
      <c r="B311" s="14">
        <f>B308*B306</f>
        <v>280</v>
      </c>
      <c r="C311" s="45">
        <f>C310*C306</f>
        <v>675</v>
      </c>
      <c r="D311" s="14">
        <f>D310*D306</f>
        <v>877.5</v>
      </c>
      <c r="E311" s="45">
        <f>E310*E306</f>
        <v>450</v>
      </c>
      <c r="F311" s="15">
        <f>SUM(B311:E311)</f>
        <v>2282.5</v>
      </c>
    </row>
    <row r="312" spans="1:6">
      <c r="B312" s="8"/>
      <c r="C312" s="44"/>
      <c r="D312" s="8"/>
      <c r="E312" s="44"/>
      <c r="F312" s="8"/>
    </row>
    <row r="313" spans="1:6" ht="17" thickBot="1">
      <c r="B313" s="537" t="s">
        <v>74</v>
      </c>
      <c r="C313" s="538"/>
      <c r="D313" s="538"/>
      <c r="E313" s="538" t="s">
        <v>33</v>
      </c>
      <c r="F313" s="538"/>
    </row>
    <row r="314" spans="1:6">
      <c r="B314" s="36" t="s">
        <v>56</v>
      </c>
      <c r="C314" s="531" t="s">
        <v>46</v>
      </c>
      <c r="D314" s="532"/>
      <c r="E314" s="532"/>
      <c r="F314" s="533"/>
    </row>
    <row r="315" spans="1:6">
      <c r="B315" s="33" t="s">
        <v>42</v>
      </c>
      <c r="C315" s="41" t="s">
        <v>43</v>
      </c>
      <c r="D315" s="40" t="s">
        <v>44</v>
      </c>
      <c r="E315" s="41" t="s">
        <v>45</v>
      </c>
      <c r="F315" s="48" t="s">
        <v>31</v>
      </c>
    </row>
    <row r="316" spans="1:6">
      <c r="A316" s="26" t="s">
        <v>70</v>
      </c>
      <c r="B316" s="33">
        <f>B293</f>
        <v>80</v>
      </c>
      <c r="C316" s="42">
        <v>50</v>
      </c>
      <c r="D316" s="40">
        <v>130</v>
      </c>
      <c r="E316" s="42">
        <v>200</v>
      </c>
      <c r="F316" s="48"/>
    </row>
    <row r="317" spans="1:6" ht="16">
      <c r="B317" s="534" t="s">
        <v>78</v>
      </c>
      <c r="C317" s="535"/>
      <c r="D317" s="535"/>
      <c r="E317" s="535"/>
      <c r="F317" s="536"/>
    </row>
    <row r="318" spans="1:6">
      <c r="A318" s="26" t="s">
        <v>71</v>
      </c>
      <c r="B318" s="59">
        <f>B308</f>
        <v>3.5</v>
      </c>
      <c r="C318" s="9">
        <v>11.8</v>
      </c>
      <c r="D318" s="9">
        <v>5.9</v>
      </c>
      <c r="E318" s="9">
        <v>2</v>
      </c>
      <c r="F318" s="68"/>
    </row>
    <row r="319" spans="1:6">
      <c r="A319" s="10"/>
      <c r="B319" s="519" t="s">
        <v>89</v>
      </c>
      <c r="C319" s="520"/>
      <c r="D319" s="520"/>
      <c r="E319" s="13">
        <v>1.5</v>
      </c>
      <c r="F319" s="40" t="s">
        <v>49</v>
      </c>
    </row>
    <row r="320" spans="1:6" ht="16" thickBot="1">
      <c r="A320" s="26" t="s">
        <v>71</v>
      </c>
      <c r="B320" s="37" t="s">
        <v>33</v>
      </c>
      <c r="C320" s="64">
        <f>C318*E319</f>
        <v>17.700000000000003</v>
      </c>
      <c r="D320" s="63">
        <f>D318*E319</f>
        <v>8.8500000000000014</v>
      </c>
      <c r="E320" s="65">
        <f>E318*E319</f>
        <v>3</v>
      </c>
      <c r="F320" s="67"/>
    </row>
    <row r="321" spans="1:9" ht="16" thickBot="1">
      <c r="A321" s="10"/>
      <c r="B321" s="14">
        <f>B311</f>
        <v>280</v>
      </c>
      <c r="C321" s="45">
        <f>C320*C316</f>
        <v>885.00000000000011</v>
      </c>
      <c r="D321" s="14">
        <f>D320*D316</f>
        <v>1150.5000000000002</v>
      </c>
      <c r="E321" s="45">
        <f>E320*E316</f>
        <v>600</v>
      </c>
      <c r="F321" s="15">
        <f>SUM(B321:E321)</f>
        <v>2915.5</v>
      </c>
    </row>
    <row r="323" spans="1:9" ht="17" thickBot="1">
      <c r="B323" s="234" t="s">
        <v>79</v>
      </c>
      <c r="C323" s="235"/>
      <c r="D323" s="236"/>
      <c r="E323" s="235"/>
      <c r="F323" s="236"/>
    </row>
    <row r="324" spans="1:9">
      <c r="B324" s="237" t="s">
        <v>56</v>
      </c>
      <c r="C324" s="521" t="s">
        <v>46</v>
      </c>
      <c r="D324" s="522"/>
      <c r="E324" s="522"/>
      <c r="F324" s="523"/>
    </row>
    <row r="325" spans="1:9">
      <c r="B325" s="220" t="s">
        <v>42</v>
      </c>
      <c r="C325" s="221" t="s">
        <v>43</v>
      </c>
      <c r="D325" s="222" t="s">
        <v>44</v>
      </c>
      <c r="E325" s="221" t="s">
        <v>45</v>
      </c>
      <c r="F325" s="223" t="s">
        <v>31</v>
      </c>
    </row>
    <row r="326" spans="1:9">
      <c r="A326" s="26" t="s">
        <v>70</v>
      </c>
      <c r="B326" s="220">
        <f>B293</f>
        <v>80</v>
      </c>
      <c r="C326" s="225">
        <v>50</v>
      </c>
      <c r="D326" s="222">
        <v>130</v>
      </c>
      <c r="E326" s="225">
        <v>200</v>
      </c>
      <c r="F326" s="223"/>
    </row>
    <row r="327" spans="1:9" ht="16">
      <c r="B327" s="524" t="s">
        <v>80</v>
      </c>
      <c r="C327" s="525"/>
      <c r="D327" s="525"/>
      <c r="E327" s="525"/>
      <c r="F327" s="526"/>
    </row>
    <row r="328" spans="1:9">
      <c r="A328" s="26" t="s">
        <v>71</v>
      </c>
      <c r="B328" s="238">
        <f>B318</f>
        <v>3.5</v>
      </c>
      <c r="C328" s="227">
        <v>40</v>
      </c>
      <c r="D328" s="227">
        <v>20</v>
      </c>
      <c r="E328" s="227">
        <v>6.7</v>
      </c>
      <c r="F328" s="66"/>
      <c r="G328" s="10"/>
      <c r="H328" s="10"/>
      <c r="I328" s="10"/>
    </row>
    <row r="329" spans="1:9">
      <c r="B329" s="527" t="s">
        <v>90</v>
      </c>
      <c r="C329" s="528"/>
      <c r="D329" s="528"/>
      <c r="E329" s="239">
        <v>1.75</v>
      </c>
      <c r="F329" s="222" t="s">
        <v>49</v>
      </c>
      <c r="G329" s="10"/>
      <c r="H329" s="10"/>
      <c r="I329" s="10"/>
    </row>
    <row r="330" spans="1:9" ht="16" thickBot="1">
      <c r="A330" s="26" t="s">
        <v>71</v>
      </c>
      <c r="B330" s="37" t="s">
        <v>33</v>
      </c>
      <c r="C330" s="240">
        <f>C328*E329</f>
        <v>70</v>
      </c>
      <c r="D330" s="228">
        <f>D328*E329</f>
        <v>35</v>
      </c>
      <c r="E330" s="228">
        <f>E328*E329</f>
        <v>11.725</v>
      </c>
      <c r="F330" s="67"/>
      <c r="G330" s="10"/>
      <c r="H330" s="10"/>
      <c r="I330" s="10"/>
    </row>
    <row r="331" spans="1:9" ht="16" thickBot="1">
      <c r="B331" s="241">
        <f>B321</f>
        <v>280</v>
      </c>
      <c r="C331" s="242">
        <f>C330*C326</f>
        <v>3500</v>
      </c>
      <c r="D331" s="241">
        <f>D330*D326</f>
        <v>4550</v>
      </c>
      <c r="E331" s="242">
        <f>E330*E326</f>
        <v>2345</v>
      </c>
      <c r="F331" s="243">
        <f>SUM(B331:E331)</f>
        <v>10675</v>
      </c>
    </row>
    <row r="332" spans="1:9" ht="16">
      <c r="B332" s="39" t="s">
        <v>33</v>
      </c>
      <c r="G332" s="2"/>
    </row>
    <row r="335" spans="1:9">
      <c r="B335" s="539" t="s">
        <v>52</v>
      </c>
      <c r="C335" s="499"/>
      <c r="D335" s="499"/>
      <c r="E335" s="499"/>
      <c r="F335" s="499"/>
      <c r="G335" s="499"/>
      <c r="H335" s="499"/>
      <c r="I335" s="499"/>
    </row>
    <row r="336" spans="1:9" ht="16">
      <c r="B336" s="39" t="s">
        <v>33</v>
      </c>
      <c r="G336" s="2"/>
    </row>
    <row r="337" spans="1:9">
      <c r="B337" s="4"/>
      <c r="C337" s="4"/>
      <c r="D337" s="4"/>
      <c r="E337" s="4"/>
      <c r="F337" s="4"/>
      <c r="G337" s="4"/>
      <c r="H337" s="4"/>
      <c r="I337" s="4"/>
    </row>
    <row r="338" spans="1:9" ht="17" thickBot="1">
      <c r="A338" s="218"/>
      <c r="B338" s="529" t="s">
        <v>72</v>
      </c>
      <c r="C338" s="530"/>
      <c r="D338" s="530"/>
      <c r="E338" s="530"/>
      <c r="F338" s="530"/>
      <c r="G338" s="2"/>
    </row>
    <row r="339" spans="1:9">
      <c r="A339" s="218"/>
      <c r="B339" s="219" t="s">
        <v>41</v>
      </c>
      <c r="C339" s="521" t="s">
        <v>46</v>
      </c>
      <c r="D339" s="522"/>
      <c r="E339" s="522"/>
      <c r="F339" s="523"/>
    </row>
    <row r="340" spans="1:9">
      <c r="A340" s="218"/>
      <c r="B340" s="220" t="s">
        <v>42</v>
      </c>
      <c r="C340" s="221" t="s">
        <v>68</v>
      </c>
      <c r="D340" s="222" t="s">
        <v>69</v>
      </c>
      <c r="E340" s="221" t="s">
        <v>73</v>
      </c>
      <c r="F340" s="223" t="s">
        <v>31</v>
      </c>
    </row>
    <row r="341" spans="1:9">
      <c r="A341" s="224" t="s">
        <v>70</v>
      </c>
      <c r="B341" s="220">
        <v>70</v>
      </c>
      <c r="C341" s="225">
        <v>50</v>
      </c>
      <c r="D341" s="222">
        <v>110</v>
      </c>
      <c r="E341" s="225">
        <v>210</v>
      </c>
      <c r="F341" s="223"/>
    </row>
    <row r="342" spans="1:9" ht="16" thickBot="1">
      <c r="A342" s="224" t="s">
        <v>71</v>
      </c>
      <c r="B342" s="226">
        <v>2</v>
      </c>
      <c r="C342" s="227">
        <v>3.5</v>
      </c>
      <c r="D342" s="228">
        <v>1.8</v>
      </c>
      <c r="E342" s="228">
        <v>0.6</v>
      </c>
      <c r="F342" s="68"/>
    </row>
    <row r="343" spans="1:9" ht="16" thickBot="1">
      <c r="A343" s="218"/>
      <c r="B343" s="229">
        <f>B342*B341</f>
        <v>140</v>
      </c>
      <c r="C343" s="230">
        <f>C342*C341</f>
        <v>175</v>
      </c>
      <c r="D343" s="231">
        <f>D342*D341</f>
        <v>198</v>
      </c>
      <c r="E343" s="232">
        <f>E342*E341</f>
        <v>126</v>
      </c>
      <c r="F343" s="233">
        <f>SUM(B343:E343)</f>
        <v>639</v>
      </c>
    </row>
    <row r="344" spans="1:9" ht="16" thickBot="1"/>
    <row r="345" spans="1:9" ht="17">
      <c r="B345" s="34" t="s">
        <v>47</v>
      </c>
      <c r="C345" s="531" t="s">
        <v>48</v>
      </c>
      <c r="D345" s="532"/>
      <c r="E345" s="532"/>
      <c r="F345" s="533"/>
      <c r="G345" s="2"/>
    </row>
    <row r="346" spans="1:9" ht="15" customHeight="1">
      <c r="B346" s="33" t="s">
        <v>42</v>
      </c>
      <c r="C346" s="41" t="s">
        <v>43</v>
      </c>
      <c r="D346" s="40" t="s">
        <v>44</v>
      </c>
      <c r="E346" s="41" t="s">
        <v>45</v>
      </c>
      <c r="F346" s="48" t="s">
        <v>31</v>
      </c>
    </row>
    <row r="347" spans="1:9">
      <c r="A347" s="26" t="s">
        <v>70</v>
      </c>
      <c r="B347" s="33">
        <f>B341</f>
        <v>70</v>
      </c>
      <c r="C347" s="42">
        <v>90</v>
      </c>
      <c r="D347" s="40">
        <v>330</v>
      </c>
      <c r="E347" s="42">
        <v>400</v>
      </c>
      <c r="F347" s="48"/>
    </row>
    <row r="348" spans="1:9" ht="16" thickBot="1">
      <c r="A348" s="26" t="s">
        <v>71</v>
      </c>
      <c r="B348" s="59">
        <f>B342</f>
        <v>2</v>
      </c>
      <c r="C348" s="9">
        <v>3.5</v>
      </c>
      <c r="D348" s="9">
        <v>3.5</v>
      </c>
      <c r="E348" s="63">
        <v>0.6</v>
      </c>
      <c r="F348" s="68"/>
    </row>
    <row r="349" spans="1:9" ht="16" thickBot="1">
      <c r="B349" s="6">
        <f>B343</f>
        <v>140</v>
      </c>
      <c r="C349" s="43">
        <f>C348*C347</f>
        <v>315</v>
      </c>
      <c r="D349" s="7">
        <f>D348*D347</f>
        <v>1155</v>
      </c>
      <c r="E349" s="47">
        <f>E348*E347</f>
        <v>240</v>
      </c>
      <c r="F349" s="5">
        <f>SUM(B349:E349)</f>
        <v>1850</v>
      </c>
    </row>
    <row r="350" spans="1:9">
      <c r="B350" s="8"/>
      <c r="C350" s="44"/>
      <c r="D350" s="8"/>
      <c r="E350" s="44"/>
      <c r="F350" s="8"/>
    </row>
    <row r="351" spans="1:9" ht="17" thickBot="1">
      <c r="B351" s="35" t="s">
        <v>55</v>
      </c>
      <c r="E351" s="10" t="s">
        <v>33</v>
      </c>
    </row>
    <row r="352" spans="1:9">
      <c r="B352" s="36" t="s">
        <v>56</v>
      </c>
      <c r="C352" s="531" t="s">
        <v>46</v>
      </c>
      <c r="D352" s="532"/>
      <c r="E352" s="532"/>
      <c r="F352" s="533"/>
    </row>
    <row r="353" spans="1:6">
      <c r="B353" s="33" t="s">
        <v>42</v>
      </c>
      <c r="C353" s="41" t="s">
        <v>43</v>
      </c>
      <c r="D353" s="40" t="s">
        <v>44</v>
      </c>
      <c r="E353" s="41" t="s">
        <v>45</v>
      </c>
      <c r="F353" s="48" t="s">
        <v>31</v>
      </c>
    </row>
    <row r="354" spans="1:6">
      <c r="A354" s="26" t="s">
        <v>70</v>
      </c>
      <c r="B354" s="33">
        <f>B341</f>
        <v>70</v>
      </c>
      <c r="C354" s="42">
        <v>50</v>
      </c>
      <c r="D354" s="40">
        <v>130</v>
      </c>
      <c r="E354" s="42">
        <v>200</v>
      </c>
      <c r="F354" s="48"/>
    </row>
    <row r="355" spans="1:6" ht="16">
      <c r="B355" s="534" t="s">
        <v>77</v>
      </c>
      <c r="C355" s="535"/>
      <c r="D355" s="535"/>
      <c r="E355" s="535"/>
      <c r="F355" s="536"/>
    </row>
    <row r="356" spans="1:6">
      <c r="A356" s="26" t="s">
        <v>71</v>
      </c>
      <c r="B356" s="69">
        <v>2.8</v>
      </c>
      <c r="C356" s="9">
        <v>3.1</v>
      </c>
      <c r="D356" s="9">
        <v>1.5</v>
      </c>
      <c r="E356" s="9">
        <v>0.5</v>
      </c>
      <c r="F356" s="68"/>
    </row>
    <row r="357" spans="1:6">
      <c r="B357" s="519" t="s">
        <v>81</v>
      </c>
      <c r="C357" s="520"/>
      <c r="D357" s="520"/>
      <c r="E357" s="13">
        <v>1.25</v>
      </c>
      <c r="F357" s="40" t="s">
        <v>49</v>
      </c>
    </row>
    <row r="358" spans="1:6" ht="16" thickBot="1">
      <c r="A358" s="26" t="s">
        <v>71</v>
      </c>
      <c r="B358" s="37" t="s">
        <v>33</v>
      </c>
      <c r="C358" s="63">
        <f>C356*E357</f>
        <v>3.875</v>
      </c>
      <c r="D358" s="63">
        <f>D356*1.25</f>
        <v>1.875</v>
      </c>
      <c r="E358" s="63">
        <f>E356*1.25</f>
        <v>0.625</v>
      </c>
      <c r="F358" s="68"/>
    </row>
    <row r="359" spans="1:6" ht="16" thickBot="1">
      <c r="B359" s="14">
        <f>B356*B354</f>
        <v>196</v>
      </c>
      <c r="C359" s="45">
        <f>C358*C354</f>
        <v>193.75</v>
      </c>
      <c r="D359" s="14">
        <f>D358*D354</f>
        <v>243.75</v>
      </c>
      <c r="E359" s="45">
        <f>E358*E354</f>
        <v>125</v>
      </c>
      <c r="F359" s="15">
        <f>SUM(B359:E359)</f>
        <v>758.5</v>
      </c>
    </row>
    <row r="360" spans="1:6">
      <c r="B360" s="8"/>
      <c r="C360" s="44"/>
      <c r="D360" s="8"/>
      <c r="E360" s="44"/>
      <c r="F360" s="8"/>
    </row>
    <row r="361" spans="1:6" ht="17" thickBot="1">
      <c r="B361" s="537" t="s">
        <v>74</v>
      </c>
      <c r="C361" s="538"/>
      <c r="D361" s="538"/>
      <c r="E361" s="538" t="s">
        <v>33</v>
      </c>
      <c r="F361" s="538"/>
    </row>
    <row r="362" spans="1:6">
      <c r="B362" s="36" t="s">
        <v>56</v>
      </c>
      <c r="C362" s="531" t="s">
        <v>46</v>
      </c>
      <c r="D362" s="532"/>
      <c r="E362" s="532"/>
      <c r="F362" s="533"/>
    </row>
    <row r="363" spans="1:6">
      <c r="B363" s="33" t="s">
        <v>42</v>
      </c>
      <c r="C363" s="41" t="s">
        <v>43</v>
      </c>
      <c r="D363" s="40" t="s">
        <v>44</v>
      </c>
      <c r="E363" s="41" t="s">
        <v>45</v>
      </c>
      <c r="F363" s="48" t="s">
        <v>31</v>
      </c>
    </row>
    <row r="364" spans="1:6">
      <c r="A364" s="26" t="s">
        <v>70</v>
      </c>
      <c r="B364" s="33">
        <f>B341</f>
        <v>70</v>
      </c>
      <c r="C364" s="42">
        <v>50</v>
      </c>
      <c r="D364" s="40">
        <v>130</v>
      </c>
      <c r="E364" s="42">
        <v>200</v>
      </c>
      <c r="F364" s="48"/>
    </row>
    <row r="365" spans="1:6" ht="16">
      <c r="B365" s="534" t="s">
        <v>78</v>
      </c>
      <c r="C365" s="535"/>
      <c r="D365" s="535"/>
      <c r="E365" s="535"/>
      <c r="F365" s="536"/>
    </row>
    <row r="366" spans="1:6">
      <c r="A366" s="26" t="s">
        <v>71</v>
      </c>
      <c r="B366" s="59">
        <f>B356</f>
        <v>2.8</v>
      </c>
      <c r="C366" s="9">
        <v>4.2</v>
      </c>
      <c r="D366" s="9">
        <v>2.1</v>
      </c>
      <c r="E366" s="9">
        <v>0.7</v>
      </c>
      <c r="F366" s="68"/>
    </row>
    <row r="367" spans="1:6">
      <c r="A367" s="10"/>
      <c r="B367" s="519" t="s">
        <v>89</v>
      </c>
      <c r="C367" s="520"/>
      <c r="D367" s="520"/>
      <c r="E367" s="13">
        <v>1.5</v>
      </c>
      <c r="F367" s="40" t="s">
        <v>49</v>
      </c>
    </row>
    <row r="368" spans="1:6" ht="16" thickBot="1">
      <c r="A368" s="26" t="s">
        <v>71</v>
      </c>
      <c r="B368" s="37" t="s">
        <v>33</v>
      </c>
      <c r="C368" s="64">
        <f>C366*E367</f>
        <v>6.3000000000000007</v>
      </c>
      <c r="D368" s="63">
        <f>D366*E367</f>
        <v>3.1500000000000004</v>
      </c>
      <c r="E368" s="65">
        <f>E366*E367</f>
        <v>1.0499999999999998</v>
      </c>
      <c r="F368" s="67"/>
    </row>
    <row r="369" spans="1:9" ht="16" thickBot="1">
      <c r="A369" s="10"/>
      <c r="B369" s="14">
        <f>B359</f>
        <v>196</v>
      </c>
      <c r="C369" s="45">
        <f>C368*C364</f>
        <v>315.00000000000006</v>
      </c>
      <c r="D369" s="14">
        <f>D368*D364</f>
        <v>409.50000000000006</v>
      </c>
      <c r="E369" s="45">
        <f>E368*E364</f>
        <v>209.99999999999997</v>
      </c>
      <c r="F369" s="15">
        <f>SUM(B369:E369)</f>
        <v>1130.5</v>
      </c>
    </row>
    <row r="371" spans="1:9" ht="17" thickBot="1">
      <c r="B371" s="234" t="s">
        <v>79</v>
      </c>
      <c r="C371" s="235"/>
      <c r="D371" s="236"/>
      <c r="E371" s="235"/>
      <c r="F371" s="236"/>
    </row>
    <row r="372" spans="1:9">
      <c r="B372" s="237" t="s">
        <v>56</v>
      </c>
      <c r="C372" s="521" t="s">
        <v>46</v>
      </c>
      <c r="D372" s="522"/>
      <c r="E372" s="522"/>
      <c r="F372" s="523"/>
    </row>
    <row r="373" spans="1:9">
      <c r="B373" s="220" t="s">
        <v>42</v>
      </c>
      <c r="C373" s="221" t="s">
        <v>43</v>
      </c>
      <c r="D373" s="222" t="s">
        <v>44</v>
      </c>
      <c r="E373" s="221" t="s">
        <v>45</v>
      </c>
      <c r="F373" s="223" t="s">
        <v>31</v>
      </c>
    </row>
    <row r="374" spans="1:9">
      <c r="A374" s="26" t="s">
        <v>70</v>
      </c>
      <c r="B374" s="220">
        <f>B341</f>
        <v>70</v>
      </c>
      <c r="C374" s="225">
        <v>50</v>
      </c>
      <c r="D374" s="222">
        <v>130</v>
      </c>
      <c r="E374" s="225">
        <v>200</v>
      </c>
      <c r="F374" s="223"/>
    </row>
    <row r="375" spans="1:9" ht="16">
      <c r="B375" s="524" t="s">
        <v>80</v>
      </c>
      <c r="C375" s="525"/>
      <c r="D375" s="525"/>
      <c r="E375" s="525"/>
      <c r="F375" s="526"/>
    </row>
    <row r="376" spans="1:9">
      <c r="A376" s="26" t="s">
        <v>71</v>
      </c>
      <c r="B376" s="238">
        <f>B366</f>
        <v>2.8</v>
      </c>
      <c r="C376" s="227">
        <v>12.5</v>
      </c>
      <c r="D376" s="227">
        <v>6.3</v>
      </c>
      <c r="E376" s="227">
        <v>2.1</v>
      </c>
      <c r="F376" s="66"/>
      <c r="G376" s="10"/>
      <c r="H376" s="10"/>
      <c r="I376" s="10"/>
    </row>
    <row r="377" spans="1:9">
      <c r="B377" s="527" t="s">
        <v>90</v>
      </c>
      <c r="C377" s="528"/>
      <c r="D377" s="528"/>
      <c r="E377" s="239">
        <v>1.75</v>
      </c>
      <c r="F377" s="222" t="s">
        <v>49</v>
      </c>
      <c r="G377" s="10"/>
      <c r="H377" s="10"/>
      <c r="I377" s="10"/>
    </row>
    <row r="378" spans="1:9" ht="16" thickBot="1">
      <c r="A378" s="26" t="s">
        <v>71</v>
      </c>
      <c r="B378" s="37" t="s">
        <v>33</v>
      </c>
      <c r="C378" s="240">
        <f>C376*E377</f>
        <v>21.875</v>
      </c>
      <c r="D378" s="228">
        <f>D376*E377</f>
        <v>11.025</v>
      </c>
      <c r="E378" s="228">
        <f>E376*E377</f>
        <v>3.6750000000000003</v>
      </c>
      <c r="F378" s="67"/>
      <c r="G378" s="10"/>
      <c r="H378" s="10"/>
      <c r="I378" s="10"/>
    </row>
    <row r="379" spans="1:9" ht="16" thickBot="1">
      <c r="B379" s="241">
        <f>B369</f>
        <v>196</v>
      </c>
      <c r="C379" s="242">
        <f>C378*C374</f>
        <v>1093.75</v>
      </c>
      <c r="D379" s="241">
        <f>D378*D374</f>
        <v>1433.25</v>
      </c>
      <c r="E379" s="242">
        <f>E378*E374</f>
        <v>735</v>
      </c>
      <c r="F379" s="243">
        <f>SUM(B379:E379)</f>
        <v>3458</v>
      </c>
    </row>
    <row r="380" spans="1:9" ht="16">
      <c r="B380" s="244" t="s">
        <v>33</v>
      </c>
      <c r="C380" s="235"/>
      <c r="D380" s="236"/>
      <c r="E380" s="235"/>
      <c r="F380" s="236"/>
      <c r="G380" s="2"/>
    </row>
    <row r="382" spans="1:9">
      <c r="B382" s="539" t="s">
        <v>37</v>
      </c>
      <c r="C382" s="499"/>
      <c r="D382" s="499"/>
      <c r="E382" s="499"/>
      <c r="F382" s="499"/>
      <c r="G382" s="499"/>
      <c r="H382" s="499"/>
      <c r="I382" s="499"/>
    </row>
    <row r="383" spans="1:9" ht="16">
      <c r="B383" s="39" t="s">
        <v>33</v>
      </c>
      <c r="G383" s="2"/>
    </row>
    <row r="384" spans="1:9">
      <c r="B384" s="4"/>
      <c r="C384" s="4"/>
      <c r="D384" s="4"/>
      <c r="E384" s="4"/>
      <c r="F384" s="4"/>
      <c r="G384" s="4"/>
      <c r="H384" s="4"/>
      <c r="I384" s="4"/>
    </row>
    <row r="385" spans="1:7" ht="17" thickBot="1">
      <c r="B385" s="537" t="s">
        <v>72</v>
      </c>
      <c r="C385" s="538"/>
      <c r="D385" s="538"/>
      <c r="E385" s="538"/>
      <c r="F385" s="538"/>
      <c r="G385" s="2"/>
    </row>
    <row r="386" spans="1:7">
      <c r="B386" s="32" t="s">
        <v>41</v>
      </c>
      <c r="C386" s="531" t="s">
        <v>46</v>
      </c>
      <c r="D386" s="532"/>
      <c r="E386" s="532"/>
      <c r="F386" s="533"/>
    </row>
    <row r="387" spans="1:7">
      <c r="B387" s="33" t="s">
        <v>42</v>
      </c>
      <c r="C387" s="41" t="s">
        <v>68</v>
      </c>
      <c r="D387" s="40" t="s">
        <v>69</v>
      </c>
      <c r="E387" s="41" t="s">
        <v>73</v>
      </c>
      <c r="F387" s="48" t="s">
        <v>31</v>
      </c>
    </row>
    <row r="388" spans="1:7">
      <c r="A388" s="26" t="s">
        <v>70</v>
      </c>
      <c r="B388" s="33">
        <v>33</v>
      </c>
      <c r="C388" s="42">
        <v>50</v>
      </c>
      <c r="D388" s="40">
        <v>110</v>
      </c>
      <c r="E388" s="42">
        <v>210</v>
      </c>
      <c r="F388" s="48"/>
    </row>
    <row r="389" spans="1:7" ht="16" thickBot="1">
      <c r="A389" s="26" t="s">
        <v>71</v>
      </c>
      <c r="B389" s="69">
        <v>0.45</v>
      </c>
      <c r="C389" s="9">
        <v>2.6</v>
      </c>
      <c r="D389" s="63">
        <v>1.3</v>
      </c>
      <c r="E389" s="63">
        <v>0.43</v>
      </c>
      <c r="F389" s="68"/>
    </row>
    <row r="390" spans="1:7" ht="16" thickBot="1">
      <c r="B390" s="6">
        <f>B389*B388</f>
        <v>14.85</v>
      </c>
      <c r="C390" s="43">
        <f>C389*C388</f>
        <v>130</v>
      </c>
      <c r="D390" s="7">
        <f>D389*D388</f>
        <v>143</v>
      </c>
      <c r="E390" s="47">
        <f>E389*E388</f>
        <v>90.3</v>
      </c>
      <c r="F390" s="5">
        <f>SUM(B390:E390)</f>
        <v>378.15000000000003</v>
      </c>
    </row>
    <row r="391" spans="1:7" ht="16" thickBot="1"/>
    <row r="392" spans="1:7" ht="17">
      <c r="B392" s="34" t="s">
        <v>47</v>
      </c>
      <c r="C392" s="531" t="s">
        <v>48</v>
      </c>
      <c r="D392" s="532"/>
      <c r="E392" s="532"/>
      <c r="F392" s="533"/>
      <c r="G392" s="2"/>
    </row>
    <row r="393" spans="1:7">
      <c r="B393" s="33" t="s">
        <v>42</v>
      </c>
      <c r="C393" s="41" t="s">
        <v>43</v>
      </c>
      <c r="D393" s="40" t="s">
        <v>44</v>
      </c>
      <c r="E393" s="41" t="s">
        <v>45</v>
      </c>
      <c r="F393" s="48" t="s">
        <v>31</v>
      </c>
    </row>
    <row r="394" spans="1:7">
      <c r="A394" s="26" t="s">
        <v>70</v>
      </c>
      <c r="B394" s="33">
        <f>B388</f>
        <v>33</v>
      </c>
      <c r="C394" s="42">
        <v>90</v>
      </c>
      <c r="D394" s="40">
        <v>330</v>
      </c>
      <c r="E394" s="42">
        <v>400</v>
      </c>
      <c r="F394" s="48"/>
    </row>
    <row r="395" spans="1:7" ht="16" thickBot="1">
      <c r="A395" s="26" t="s">
        <v>71</v>
      </c>
      <c r="B395" s="59">
        <f>B389</f>
        <v>0.45</v>
      </c>
      <c r="C395" s="9">
        <v>2.6</v>
      </c>
      <c r="D395" s="9">
        <v>2.6</v>
      </c>
      <c r="E395" s="63">
        <v>0.43</v>
      </c>
      <c r="F395" s="68"/>
    </row>
    <row r="396" spans="1:7" ht="16" thickBot="1">
      <c r="B396" s="6">
        <f>B390</f>
        <v>14.85</v>
      </c>
      <c r="C396" s="43">
        <f>C395*C394</f>
        <v>234</v>
      </c>
      <c r="D396" s="7">
        <f>D395*D394</f>
        <v>858</v>
      </c>
      <c r="E396" s="47">
        <f>E395*E394</f>
        <v>172</v>
      </c>
      <c r="F396" s="5">
        <f>SUM(B396:E396)</f>
        <v>1278.8499999999999</v>
      </c>
    </row>
    <row r="397" spans="1:7">
      <c r="B397" s="8"/>
      <c r="C397" s="44"/>
      <c r="D397" s="8"/>
      <c r="E397" s="44"/>
      <c r="F397" s="8"/>
    </row>
    <row r="398" spans="1:7" ht="17" thickBot="1">
      <c r="B398" s="35" t="s">
        <v>55</v>
      </c>
      <c r="E398" s="10" t="s">
        <v>33</v>
      </c>
    </row>
    <row r="399" spans="1:7">
      <c r="B399" s="36" t="s">
        <v>56</v>
      </c>
      <c r="C399" s="531" t="s">
        <v>46</v>
      </c>
      <c r="D399" s="532"/>
      <c r="E399" s="532"/>
      <c r="F399" s="533"/>
    </row>
    <row r="400" spans="1:7">
      <c r="B400" s="33" t="s">
        <v>42</v>
      </c>
      <c r="C400" s="41" t="s">
        <v>43</v>
      </c>
      <c r="D400" s="40" t="s">
        <v>44</v>
      </c>
      <c r="E400" s="41" t="s">
        <v>45</v>
      </c>
      <c r="F400" s="48" t="s">
        <v>31</v>
      </c>
    </row>
    <row r="401" spans="1:6">
      <c r="A401" s="26" t="s">
        <v>70</v>
      </c>
      <c r="B401" s="33">
        <f>B388</f>
        <v>33</v>
      </c>
      <c r="C401" s="42">
        <v>50</v>
      </c>
      <c r="D401" s="40">
        <v>130</v>
      </c>
      <c r="E401" s="42">
        <v>200</v>
      </c>
      <c r="F401" s="48"/>
    </row>
    <row r="402" spans="1:6" ht="16">
      <c r="B402" s="534" t="s">
        <v>77</v>
      </c>
      <c r="C402" s="535"/>
      <c r="D402" s="535"/>
      <c r="E402" s="535"/>
      <c r="F402" s="536"/>
    </row>
    <row r="403" spans="1:6">
      <c r="A403" s="26" t="s">
        <v>71</v>
      </c>
      <c r="B403" s="69">
        <v>0.6</v>
      </c>
      <c r="C403" s="9">
        <v>2.7</v>
      </c>
      <c r="D403" s="9">
        <v>1.4</v>
      </c>
      <c r="E403" s="9">
        <v>0.5</v>
      </c>
      <c r="F403" s="68"/>
    </row>
    <row r="404" spans="1:6">
      <c r="B404" s="519" t="s">
        <v>81</v>
      </c>
      <c r="C404" s="520"/>
      <c r="D404" s="520"/>
      <c r="E404" s="13">
        <v>1.25</v>
      </c>
      <c r="F404" s="40" t="s">
        <v>49</v>
      </c>
    </row>
    <row r="405" spans="1:6" ht="16" thickBot="1">
      <c r="A405" s="26" t="s">
        <v>71</v>
      </c>
      <c r="B405" s="37" t="s">
        <v>33</v>
      </c>
      <c r="C405" s="63">
        <f>C403*E404</f>
        <v>3.375</v>
      </c>
      <c r="D405" s="63">
        <f>D403*1.25</f>
        <v>1.75</v>
      </c>
      <c r="E405" s="63">
        <f>E403*1.25</f>
        <v>0.625</v>
      </c>
      <c r="F405" s="68"/>
    </row>
    <row r="406" spans="1:6" ht="16" thickBot="1">
      <c r="B406" s="14">
        <f>B403*B401</f>
        <v>19.8</v>
      </c>
      <c r="C406" s="45">
        <f>C405*C401</f>
        <v>168.75</v>
      </c>
      <c r="D406" s="14">
        <f>D405*D401</f>
        <v>227.5</v>
      </c>
      <c r="E406" s="45">
        <f>E405*E401</f>
        <v>125</v>
      </c>
      <c r="F406" s="15">
        <f>SUM(B406:E406)</f>
        <v>541.04999999999995</v>
      </c>
    </row>
    <row r="407" spans="1:6">
      <c r="B407" s="8"/>
      <c r="C407" s="44"/>
      <c r="D407" s="8"/>
      <c r="E407" s="44"/>
      <c r="F407" s="8"/>
    </row>
    <row r="408" spans="1:6" ht="17" thickBot="1">
      <c r="B408" s="537" t="s">
        <v>74</v>
      </c>
      <c r="C408" s="538"/>
      <c r="D408" s="538"/>
      <c r="E408" s="538" t="s">
        <v>33</v>
      </c>
      <c r="F408" s="538"/>
    </row>
    <row r="409" spans="1:6">
      <c r="B409" s="36" t="s">
        <v>56</v>
      </c>
      <c r="C409" s="531" t="s">
        <v>46</v>
      </c>
      <c r="D409" s="532"/>
      <c r="E409" s="532"/>
      <c r="F409" s="533"/>
    </row>
    <row r="410" spans="1:6">
      <c r="B410" s="33" t="s">
        <v>42</v>
      </c>
      <c r="C410" s="41" t="s">
        <v>43</v>
      </c>
      <c r="D410" s="40" t="s">
        <v>44</v>
      </c>
      <c r="E410" s="41" t="s">
        <v>45</v>
      </c>
      <c r="F410" s="48" t="s">
        <v>31</v>
      </c>
    </row>
    <row r="411" spans="1:6">
      <c r="A411" s="26" t="s">
        <v>70</v>
      </c>
      <c r="B411" s="33">
        <f>B388</f>
        <v>33</v>
      </c>
      <c r="C411" s="42">
        <v>50</v>
      </c>
      <c r="D411" s="40">
        <v>130</v>
      </c>
      <c r="E411" s="42">
        <v>200</v>
      </c>
      <c r="F411" s="48"/>
    </row>
    <row r="412" spans="1:6" ht="16">
      <c r="B412" s="534" t="s">
        <v>78</v>
      </c>
      <c r="C412" s="535"/>
      <c r="D412" s="535"/>
      <c r="E412" s="535"/>
      <c r="F412" s="536"/>
    </row>
    <row r="413" spans="1:6">
      <c r="A413" s="26" t="s">
        <v>71</v>
      </c>
      <c r="B413" s="59">
        <f>B403</f>
        <v>0.6</v>
      </c>
      <c r="C413" s="9">
        <v>3</v>
      </c>
      <c r="D413" s="9">
        <v>1.5</v>
      </c>
      <c r="E413" s="9">
        <v>0.5</v>
      </c>
      <c r="F413" s="68"/>
    </row>
    <row r="414" spans="1:6">
      <c r="A414" s="10"/>
      <c r="B414" s="519" t="s">
        <v>89</v>
      </c>
      <c r="C414" s="520"/>
      <c r="D414" s="520"/>
      <c r="E414" s="13">
        <v>1.5</v>
      </c>
      <c r="F414" s="40" t="s">
        <v>49</v>
      </c>
    </row>
    <row r="415" spans="1:6" ht="16" thickBot="1">
      <c r="A415" s="26" t="s">
        <v>71</v>
      </c>
      <c r="B415" s="37" t="s">
        <v>33</v>
      </c>
      <c r="C415" s="64">
        <f>C413*E414</f>
        <v>4.5</v>
      </c>
      <c r="D415" s="63">
        <f>D413*E414</f>
        <v>2.25</v>
      </c>
      <c r="E415" s="65">
        <f>E413*E414</f>
        <v>0.75</v>
      </c>
      <c r="F415" s="67"/>
    </row>
    <row r="416" spans="1:6" ht="16" thickBot="1">
      <c r="A416" s="10"/>
      <c r="B416" s="14">
        <f>B406</f>
        <v>19.8</v>
      </c>
      <c r="C416" s="45">
        <f>C415*C411</f>
        <v>225</v>
      </c>
      <c r="D416" s="14">
        <f>D415*D411</f>
        <v>292.5</v>
      </c>
      <c r="E416" s="45">
        <f>E415*E411</f>
        <v>150</v>
      </c>
      <c r="F416" s="15">
        <f>SUM(B416:E416)</f>
        <v>687.3</v>
      </c>
    </row>
    <row r="418" spans="1:9" ht="17" thickBot="1">
      <c r="B418" s="38" t="s">
        <v>79</v>
      </c>
    </row>
    <row r="419" spans="1:9">
      <c r="B419" s="36" t="s">
        <v>56</v>
      </c>
      <c r="C419" s="531" t="s">
        <v>46</v>
      </c>
      <c r="D419" s="532"/>
      <c r="E419" s="532"/>
      <c r="F419" s="533"/>
    </row>
    <row r="420" spans="1:9">
      <c r="B420" s="33" t="s">
        <v>42</v>
      </c>
      <c r="C420" s="41" t="s">
        <v>43</v>
      </c>
      <c r="D420" s="40" t="s">
        <v>44</v>
      </c>
      <c r="E420" s="41" t="s">
        <v>45</v>
      </c>
      <c r="F420" s="48" t="s">
        <v>31</v>
      </c>
    </row>
    <row r="421" spans="1:9">
      <c r="A421" s="26" t="s">
        <v>70</v>
      </c>
      <c r="B421" s="33">
        <f>B388</f>
        <v>33</v>
      </c>
      <c r="C421" s="42">
        <v>50</v>
      </c>
      <c r="D421" s="40">
        <v>130</v>
      </c>
      <c r="E421" s="42">
        <v>200</v>
      </c>
      <c r="F421" s="48"/>
    </row>
    <row r="422" spans="1:9" ht="16">
      <c r="B422" s="534" t="s">
        <v>80</v>
      </c>
      <c r="C422" s="535"/>
      <c r="D422" s="535"/>
      <c r="E422" s="535"/>
      <c r="F422" s="536"/>
    </row>
    <row r="423" spans="1:9">
      <c r="A423" s="26" t="s">
        <v>71</v>
      </c>
      <c r="B423" s="61">
        <f>B413</f>
        <v>0.6</v>
      </c>
      <c r="C423" s="9">
        <v>5.7</v>
      </c>
      <c r="D423" s="9">
        <v>2.9</v>
      </c>
      <c r="E423" s="9">
        <v>1</v>
      </c>
      <c r="F423" s="66"/>
      <c r="G423" s="10"/>
      <c r="H423" s="10"/>
      <c r="I423" s="10"/>
    </row>
    <row r="424" spans="1:9">
      <c r="B424" s="519" t="s">
        <v>90</v>
      </c>
      <c r="C424" s="520"/>
      <c r="D424" s="520"/>
      <c r="E424" s="13">
        <v>1.75</v>
      </c>
      <c r="F424" s="40" t="s">
        <v>49</v>
      </c>
      <c r="G424" s="10"/>
      <c r="H424" s="10"/>
      <c r="I424" s="10"/>
    </row>
    <row r="425" spans="1:9" ht="16" thickBot="1">
      <c r="A425" s="26" t="s">
        <v>71</v>
      </c>
      <c r="B425" s="37" t="s">
        <v>33</v>
      </c>
      <c r="C425" s="64">
        <f>C423*E424</f>
        <v>9.9749999999999996</v>
      </c>
      <c r="D425" s="63">
        <f>D423*E424</f>
        <v>5.0750000000000002</v>
      </c>
      <c r="E425" s="63">
        <f>E423*E424</f>
        <v>1.75</v>
      </c>
      <c r="F425" s="67"/>
      <c r="G425" s="10"/>
      <c r="H425" s="10"/>
      <c r="I425" s="10"/>
    </row>
    <row r="426" spans="1:9" ht="16" thickBot="1">
      <c r="B426" s="14">
        <f>B416</f>
        <v>19.8</v>
      </c>
      <c r="C426" s="45">
        <f>C425*C421</f>
        <v>498.75</v>
      </c>
      <c r="D426" s="14">
        <f>D425*D421</f>
        <v>659.75</v>
      </c>
      <c r="E426" s="45">
        <f>E425*E421</f>
        <v>350</v>
      </c>
      <c r="F426" s="15">
        <f>SUM(B426:E426)</f>
        <v>1528.3</v>
      </c>
    </row>
    <row r="427" spans="1:9" ht="16">
      <c r="B427" s="39" t="s">
        <v>33</v>
      </c>
      <c r="G427" s="2"/>
    </row>
    <row r="428" spans="1:9" ht="16">
      <c r="B428" s="39" t="s">
        <v>33</v>
      </c>
      <c r="G428" s="2"/>
    </row>
    <row r="431" spans="1:9">
      <c r="B431" s="539" t="s">
        <v>34</v>
      </c>
      <c r="C431" s="499"/>
      <c r="D431" s="499"/>
      <c r="E431" s="499"/>
      <c r="F431" s="499"/>
      <c r="G431" s="499"/>
      <c r="H431" s="499"/>
      <c r="I431" s="499"/>
    </row>
    <row r="432" spans="1:9" ht="16">
      <c r="B432" s="39" t="s">
        <v>33</v>
      </c>
      <c r="G432" s="2"/>
    </row>
    <row r="433" spans="1:9">
      <c r="B433" s="4"/>
      <c r="C433" s="4"/>
      <c r="D433" s="4"/>
      <c r="E433" s="4"/>
      <c r="F433" s="4"/>
      <c r="G433" s="4"/>
      <c r="H433" s="4"/>
      <c r="I433" s="4"/>
    </row>
    <row r="434" spans="1:9" ht="17" thickBot="1">
      <c r="B434" s="537" t="s">
        <v>72</v>
      </c>
      <c r="C434" s="538"/>
      <c r="D434" s="538"/>
      <c r="E434" s="538"/>
      <c r="F434" s="538"/>
      <c r="G434" s="2"/>
    </row>
    <row r="435" spans="1:9">
      <c r="B435" s="32" t="s">
        <v>41</v>
      </c>
      <c r="C435" s="531" t="s">
        <v>46</v>
      </c>
      <c r="D435" s="532"/>
      <c r="E435" s="532"/>
      <c r="F435" s="533"/>
    </row>
    <row r="436" spans="1:9" ht="15" customHeight="1">
      <c r="B436" s="33" t="s">
        <v>42</v>
      </c>
      <c r="C436" s="41" t="s">
        <v>68</v>
      </c>
      <c r="D436" s="40" t="s">
        <v>69</v>
      </c>
      <c r="E436" s="41" t="s">
        <v>73</v>
      </c>
      <c r="F436" s="48" t="s">
        <v>31</v>
      </c>
    </row>
    <row r="437" spans="1:9">
      <c r="A437" s="26" t="s">
        <v>70</v>
      </c>
      <c r="B437" s="33">
        <v>70</v>
      </c>
      <c r="C437" s="42">
        <v>50</v>
      </c>
      <c r="D437" s="40">
        <v>110</v>
      </c>
      <c r="E437" s="42">
        <v>210</v>
      </c>
      <c r="F437" s="48"/>
    </row>
    <row r="438" spans="1:9" ht="16" thickBot="1">
      <c r="A438" s="26" t="s">
        <v>71</v>
      </c>
      <c r="B438" s="69">
        <v>1.6</v>
      </c>
      <c r="C438" s="9">
        <v>3.3</v>
      </c>
      <c r="D438" s="63">
        <v>1.65</v>
      </c>
      <c r="E438" s="63">
        <v>0.55000000000000004</v>
      </c>
      <c r="F438" s="68"/>
    </row>
    <row r="439" spans="1:9" ht="16" thickBot="1">
      <c r="B439" s="6">
        <f>B438*B437</f>
        <v>112</v>
      </c>
      <c r="C439" s="43">
        <f>C438*C437</f>
        <v>165</v>
      </c>
      <c r="D439" s="7">
        <f>D438*D437</f>
        <v>181.5</v>
      </c>
      <c r="E439" s="47">
        <f>E438*E437</f>
        <v>115.50000000000001</v>
      </c>
      <c r="F439" s="5">
        <f>SUM(B439:E439)</f>
        <v>574</v>
      </c>
    </row>
    <row r="440" spans="1:9" ht="16" thickBot="1"/>
    <row r="441" spans="1:9" ht="17">
      <c r="B441" s="34" t="s">
        <v>47</v>
      </c>
      <c r="C441" s="531" t="s">
        <v>48</v>
      </c>
      <c r="D441" s="532"/>
      <c r="E441" s="532"/>
      <c r="F441" s="533"/>
      <c r="G441" s="2"/>
    </row>
    <row r="442" spans="1:9">
      <c r="B442" s="33" t="s">
        <v>42</v>
      </c>
      <c r="C442" s="41" t="s">
        <v>43</v>
      </c>
      <c r="D442" s="40" t="s">
        <v>44</v>
      </c>
      <c r="E442" s="41" t="s">
        <v>45</v>
      </c>
      <c r="F442" s="48" t="s">
        <v>31</v>
      </c>
    </row>
    <row r="443" spans="1:9">
      <c r="A443" s="26" t="s">
        <v>70</v>
      </c>
      <c r="B443" s="33">
        <f>B437</f>
        <v>70</v>
      </c>
      <c r="C443" s="42">
        <v>90</v>
      </c>
      <c r="D443" s="40">
        <v>330</v>
      </c>
      <c r="E443" s="42">
        <v>400</v>
      </c>
      <c r="F443" s="48"/>
    </row>
    <row r="444" spans="1:9" ht="16" thickBot="1">
      <c r="A444" s="26" t="s">
        <v>71</v>
      </c>
      <c r="B444" s="59">
        <f>B438</f>
        <v>1.6</v>
      </c>
      <c r="C444" s="9">
        <v>3.3</v>
      </c>
      <c r="D444" s="9">
        <v>3.3</v>
      </c>
      <c r="E444" s="63">
        <v>0.55000000000000004</v>
      </c>
      <c r="F444" s="68"/>
    </row>
    <row r="445" spans="1:9" ht="16" thickBot="1">
      <c r="B445" s="6">
        <f>B439</f>
        <v>112</v>
      </c>
      <c r="C445" s="43">
        <f>C444*C443</f>
        <v>297</v>
      </c>
      <c r="D445" s="7">
        <f>D444*D443</f>
        <v>1089</v>
      </c>
      <c r="E445" s="47">
        <f>E444*E443</f>
        <v>220.00000000000003</v>
      </c>
      <c r="F445" s="5">
        <f>SUM(B445:E445)</f>
        <v>1718</v>
      </c>
    </row>
    <row r="446" spans="1:9">
      <c r="B446" s="8"/>
      <c r="C446" s="44"/>
      <c r="D446" s="8"/>
      <c r="E446" s="44"/>
      <c r="F446" s="8"/>
    </row>
    <row r="447" spans="1:9" ht="17" thickBot="1">
      <c r="B447" s="35" t="s">
        <v>55</v>
      </c>
      <c r="E447" s="10" t="s">
        <v>33</v>
      </c>
    </row>
    <row r="448" spans="1:9">
      <c r="B448" s="36" t="s">
        <v>56</v>
      </c>
      <c r="C448" s="531" t="s">
        <v>46</v>
      </c>
      <c r="D448" s="532"/>
      <c r="E448" s="532"/>
      <c r="F448" s="533"/>
    </row>
    <row r="449" spans="1:6">
      <c r="B449" s="33" t="s">
        <v>42</v>
      </c>
      <c r="C449" s="41" t="s">
        <v>43</v>
      </c>
      <c r="D449" s="40" t="s">
        <v>44</v>
      </c>
      <c r="E449" s="41" t="s">
        <v>45</v>
      </c>
      <c r="F449" s="48" t="s">
        <v>31</v>
      </c>
    </row>
    <row r="450" spans="1:6">
      <c r="A450" s="26" t="s">
        <v>70</v>
      </c>
      <c r="B450" s="33">
        <f>B437</f>
        <v>70</v>
      </c>
      <c r="C450" s="42">
        <v>50</v>
      </c>
      <c r="D450" s="40">
        <v>130</v>
      </c>
      <c r="E450" s="42">
        <v>200</v>
      </c>
      <c r="F450" s="48"/>
    </row>
    <row r="451" spans="1:6" ht="16">
      <c r="B451" s="534" t="s">
        <v>77</v>
      </c>
      <c r="C451" s="535"/>
      <c r="D451" s="535"/>
      <c r="E451" s="535"/>
      <c r="F451" s="536"/>
    </row>
    <row r="452" spans="1:6">
      <c r="A452" s="26" t="s">
        <v>71</v>
      </c>
      <c r="B452" s="69">
        <v>2.2000000000000002</v>
      </c>
      <c r="C452" s="9">
        <v>3.4</v>
      </c>
      <c r="D452" s="9">
        <v>1.7</v>
      </c>
      <c r="E452" s="9">
        <v>0.6</v>
      </c>
      <c r="F452" s="68"/>
    </row>
    <row r="453" spans="1:6">
      <c r="B453" s="519" t="s">
        <v>81</v>
      </c>
      <c r="C453" s="520"/>
      <c r="D453" s="520"/>
      <c r="E453" s="13">
        <v>1.25</v>
      </c>
      <c r="F453" s="40" t="s">
        <v>49</v>
      </c>
    </row>
    <row r="454" spans="1:6" ht="16" thickBot="1">
      <c r="A454" s="26" t="s">
        <v>71</v>
      </c>
      <c r="B454" s="37" t="s">
        <v>33</v>
      </c>
      <c r="C454" s="63">
        <f>C452*E453</f>
        <v>4.25</v>
      </c>
      <c r="D454" s="63">
        <f>D452*1.25</f>
        <v>2.125</v>
      </c>
      <c r="E454" s="63">
        <f>E452*1.25</f>
        <v>0.75</v>
      </c>
      <c r="F454" s="68"/>
    </row>
    <row r="455" spans="1:6" ht="16" thickBot="1">
      <c r="B455" s="14">
        <f>B452*B450</f>
        <v>154</v>
      </c>
      <c r="C455" s="45">
        <f>C454*C450</f>
        <v>212.5</v>
      </c>
      <c r="D455" s="14">
        <f>D454*D450</f>
        <v>276.25</v>
      </c>
      <c r="E455" s="45">
        <f>E454*E450</f>
        <v>150</v>
      </c>
      <c r="F455" s="15">
        <f>SUM(B455:E455)</f>
        <v>792.75</v>
      </c>
    </row>
    <row r="456" spans="1:6">
      <c r="B456" s="8"/>
      <c r="C456" s="44"/>
      <c r="D456" s="8"/>
      <c r="E456" s="44"/>
      <c r="F456" s="8"/>
    </row>
    <row r="457" spans="1:6" ht="17" thickBot="1">
      <c r="B457" s="537" t="s">
        <v>74</v>
      </c>
      <c r="C457" s="538"/>
      <c r="D457" s="538"/>
      <c r="E457" s="538" t="s">
        <v>33</v>
      </c>
      <c r="F457" s="538"/>
    </row>
    <row r="458" spans="1:6">
      <c r="B458" s="36" t="s">
        <v>56</v>
      </c>
      <c r="C458" s="531" t="s">
        <v>46</v>
      </c>
      <c r="D458" s="532"/>
      <c r="E458" s="532"/>
      <c r="F458" s="533"/>
    </row>
    <row r="459" spans="1:6">
      <c r="B459" s="33" t="s">
        <v>42</v>
      </c>
      <c r="C459" s="41" t="s">
        <v>43</v>
      </c>
      <c r="D459" s="40" t="s">
        <v>44</v>
      </c>
      <c r="E459" s="41" t="s">
        <v>45</v>
      </c>
      <c r="F459" s="48" t="s">
        <v>31</v>
      </c>
    </row>
    <row r="460" spans="1:6">
      <c r="A460" s="26" t="s">
        <v>70</v>
      </c>
      <c r="B460" s="33">
        <f>B437</f>
        <v>70</v>
      </c>
      <c r="C460" s="42">
        <v>50</v>
      </c>
      <c r="D460" s="40">
        <v>130</v>
      </c>
      <c r="E460" s="42">
        <v>200</v>
      </c>
      <c r="F460" s="48"/>
    </row>
    <row r="461" spans="1:6" ht="16">
      <c r="B461" s="534" t="s">
        <v>78</v>
      </c>
      <c r="C461" s="535"/>
      <c r="D461" s="535"/>
      <c r="E461" s="535"/>
      <c r="F461" s="536"/>
    </row>
    <row r="462" spans="1:6">
      <c r="A462" s="26" t="s">
        <v>71</v>
      </c>
      <c r="B462" s="59">
        <f>B452</f>
        <v>2.2000000000000002</v>
      </c>
      <c r="C462" s="9">
        <v>6.7</v>
      </c>
      <c r="D462" s="9">
        <v>3.3</v>
      </c>
      <c r="E462" s="9">
        <v>1.1000000000000001</v>
      </c>
      <c r="F462" s="68"/>
    </row>
    <row r="463" spans="1:6">
      <c r="A463" s="10"/>
      <c r="B463" s="519" t="s">
        <v>89</v>
      </c>
      <c r="C463" s="520"/>
      <c r="D463" s="520"/>
      <c r="E463" s="13">
        <v>1.5</v>
      </c>
      <c r="F463" s="40" t="s">
        <v>49</v>
      </c>
    </row>
    <row r="464" spans="1:6" ht="16" thickBot="1">
      <c r="A464" s="26" t="s">
        <v>71</v>
      </c>
      <c r="B464" s="37" t="s">
        <v>33</v>
      </c>
      <c r="C464" s="64">
        <f>C462*E463</f>
        <v>10.050000000000001</v>
      </c>
      <c r="D464" s="63">
        <f>D462*E463</f>
        <v>4.9499999999999993</v>
      </c>
      <c r="E464" s="65">
        <f>E462*E463</f>
        <v>1.6500000000000001</v>
      </c>
      <c r="F464" s="67"/>
    </row>
    <row r="465" spans="1:9" ht="16" thickBot="1">
      <c r="A465" s="10"/>
      <c r="B465" s="14">
        <f>B455</f>
        <v>154</v>
      </c>
      <c r="C465" s="45">
        <f>C464*C460</f>
        <v>502.50000000000006</v>
      </c>
      <c r="D465" s="14">
        <f>D464*D460</f>
        <v>643.49999999999989</v>
      </c>
      <c r="E465" s="45">
        <f>E464*E460</f>
        <v>330</v>
      </c>
      <c r="F465" s="15">
        <f>SUM(B465:E465)</f>
        <v>1630</v>
      </c>
    </row>
    <row r="467" spans="1:9" ht="17" thickBot="1">
      <c r="B467" s="38" t="s">
        <v>79</v>
      </c>
    </row>
    <row r="468" spans="1:9">
      <c r="B468" s="36" t="s">
        <v>56</v>
      </c>
      <c r="C468" s="531" t="s">
        <v>46</v>
      </c>
      <c r="D468" s="532"/>
      <c r="E468" s="532"/>
      <c r="F468" s="533"/>
    </row>
    <row r="469" spans="1:9">
      <c r="B469" s="33" t="s">
        <v>42</v>
      </c>
      <c r="C469" s="41" t="s">
        <v>43</v>
      </c>
      <c r="D469" s="40" t="s">
        <v>44</v>
      </c>
      <c r="E469" s="41" t="s">
        <v>45</v>
      </c>
      <c r="F469" s="48" t="s">
        <v>31</v>
      </c>
    </row>
    <row r="470" spans="1:9">
      <c r="A470" s="26" t="s">
        <v>70</v>
      </c>
      <c r="B470" s="33">
        <f>B437</f>
        <v>70</v>
      </c>
      <c r="C470" s="42">
        <v>50</v>
      </c>
      <c r="D470" s="40">
        <v>130</v>
      </c>
      <c r="E470" s="42">
        <v>200</v>
      </c>
      <c r="F470" s="48"/>
    </row>
    <row r="471" spans="1:9" ht="16">
      <c r="B471" s="534" t="s">
        <v>80</v>
      </c>
      <c r="C471" s="535"/>
      <c r="D471" s="535"/>
      <c r="E471" s="535"/>
      <c r="F471" s="536"/>
    </row>
    <row r="472" spans="1:9">
      <c r="A472" s="26" t="s">
        <v>71</v>
      </c>
      <c r="B472" s="61">
        <f>B462</f>
        <v>2.2000000000000002</v>
      </c>
      <c r="C472" s="9">
        <v>13.3</v>
      </c>
      <c r="D472" s="9">
        <v>6.7</v>
      </c>
      <c r="E472" s="9">
        <v>2.2000000000000002</v>
      </c>
      <c r="F472" s="66"/>
      <c r="G472" s="10"/>
      <c r="H472" s="10"/>
      <c r="I472" s="10"/>
    </row>
    <row r="473" spans="1:9">
      <c r="B473" s="519" t="s">
        <v>90</v>
      </c>
      <c r="C473" s="520"/>
      <c r="D473" s="520"/>
      <c r="E473" s="13">
        <v>1.75</v>
      </c>
      <c r="F473" s="40" t="s">
        <v>49</v>
      </c>
      <c r="G473" s="10"/>
      <c r="H473" s="10"/>
      <c r="I473" s="10"/>
    </row>
    <row r="474" spans="1:9" ht="16" thickBot="1">
      <c r="A474" s="26" t="s">
        <v>71</v>
      </c>
      <c r="B474" s="37" t="s">
        <v>33</v>
      </c>
      <c r="C474" s="64">
        <f>C472*E473</f>
        <v>23.275000000000002</v>
      </c>
      <c r="D474" s="63">
        <f>D472*E473</f>
        <v>11.725</v>
      </c>
      <c r="E474" s="63">
        <f>E472*E473</f>
        <v>3.8500000000000005</v>
      </c>
      <c r="F474" s="67"/>
      <c r="G474" s="10"/>
      <c r="H474" s="10"/>
      <c r="I474" s="10"/>
    </row>
    <row r="475" spans="1:9" ht="16" thickBot="1">
      <c r="B475" s="14">
        <f>B465</f>
        <v>154</v>
      </c>
      <c r="C475" s="45">
        <f>C474*C470</f>
        <v>1163.75</v>
      </c>
      <c r="D475" s="14">
        <f>D474*D470</f>
        <v>1524.25</v>
      </c>
      <c r="E475" s="45">
        <f>E474*E470</f>
        <v>770.00000000000011</v>
      </c>
      <c r="F475" s="15">
        <f>SUM(B475:E475)</f>
        <v>3612</v>
      </c>
    </row>
    <row r="476" spans="1:9" ht="16">
      <c r="B476" s="39" t="s">
        <v>33</v>
      </c>
      <c r="G476" s="2"/>
    </row>
    <row r="477" spans="1:9" ht="16">
      <c r="B477" s="39" t="s">
        <v>33</v>
      </c>
      <c r="G477" s="2"/>
    </row>
    <row r="478" spans="1:9" ht="16">
      <c r="B478" s="39" t="s">
        <v>33</v>
      </c>
      <c r="G478" s="2"/>
    </row>
    <row r="482" spans="1:9">
      <c r="B482" s="539" t="s">
        <v>53</v>
      </c>
      <c r="C482" s="539"/>
      <c r="D482" s="539"/>
      <c r="E482" s="539"/>
      <c r="F482" s="539"/>
      <c r="G482" s="539"/>
      <c r="H482" s="539"/>
      <c r="I482" s="539"/>
    </row>
    <row r="483" spans="1:9" ht="16">
      <c r="B483" s="39" t="s">
        <v>33</v>
      </c>
      <c r="G483" s="2"/>
    </row>
    <row r="484" spans="1:9">
      <c r="B484" s="4"/>
      <c r="C484" s="4"/>
      <c r="D484" s="4"/>
      <c r="E484" s="4"/>
      <c r="F484" s="4"/>
      <c r="G484" s="4"/>
      <c r="H484" s="4"/>
      <c r="I484" s="4"/>
    </row>
    <row r="485" spans="1:9" ht="17" thickBot="1">
      <c r="B485" s="537" t="s">
        <v>72</v>
      </c>
      <c r="C485" s="538"/>
      <c r="D485" s="538"/>
      <c r="E485" s="538"/>
      <c r="F485" s="538"/>
      <c r="G485" s="2"/>
    </row>
    <row r="486" spans="1:9">
      <c r="B486" s="32" t="s">
        <v>41</v>
      </c>
      <c r="C486" s="531" t="s">
        <v>46</v>
      </c>
      <c r="D486" s="532"/>
      <c r="E486" s="532"/>
      <c r="F486" s="533"/>
    </row>
    <row r="487" spans="1:9">
      <c r="B487" s="33" t="s">
        <v>42</v>
      </c>
      <c r="C487" s="41" t="s">
        <v>68</v>
      </c>
      <c r="D487" s="40" t="s">
        <v>69</v>
      </c>
      <c r="E487" s="41" t="s">
        <v>73</v>
      </c>
      <c r="F487" s="48" t="s">
        <v>31</v>
      </c>
    </row>
    <row r="488" spans="1:9">
      <c r="A488" s="26" t="s">
        <v>70</v>
      </c>
      <c r="B488" s="33">
        <v>54.95</v>
      </c>
      <c r="C488" s="42">
        <v>50</v>
      </c>
      <c r="D488" s="40">
        <v>110</v>
      </c>
      <c r="E488" s="42">
        <v>210</v>
      </c>
      <c r="F488" s="48"/>
    </row>
    <row r="489" spans="1:9" ht="16" thickBot="1">
      <c r="A489" s="26" t="s">
        <v>71</v>
      </c>
      <c r="B489" s="69">
        <v>1.5</v>
      </c>
      <c r="C489" s="9">
        <v>1.1000000000000001</v>
      </c>
      <c r="D489" s="63">
        <v>0.55000000000000004</v>
      </c>
      <c r="E489" s="63">
        <v>0.18</v>
      </c>
      <c r="F489" s="68"/>
    </row>
    <row r="490" spans="1:9" ht="16" thickBot="1">
      <c r="B490" s="6">
        <f>B489*B488</f>
        <v>82.425000000000011</v>
      </c>
      <c r="C490" s="43">
        <f>C489*C488</f>
        <v>55.000000000000007</v>
      </c>
      <c r="D490" s="7">
        <f>D489*D488</f>
        <v>60.500000000000007</v>
      </c>
      <c r="E490" s="47">
        <f>E489*E488</f>
        <v>37.799999999999997</v>
      </c>
      <c r="F490" s="5">
        <f>SUM(B490:E490)</f>
        <v>235.72500000000002</v>
      </c>
    </row>
    <row r="491" spans="1:9" ht="16" thickBot="1"/>
    <row r="492" spans="1:9" ht="17">
      <c r="B492" s="34" t="s">
        <v>47</v>
      </c>
      <c r="C492" s="531" t="s">
        <v>48</v>
      </c>
      <c r="D492" s="532"/>
      <c r="E492" s="532"/>
      <c r="F492" s="533"/>
      <c r="G492" s="2"/>
    </row>
    <row r="493" spans="1:9">
      <c r="B493" s="33" t="s">
        <v>42</v>
      </c>
      <c r="C493" s="41" t="s">
        <v>43</v>
      </c>
      <c r="D493" s="40" t="s">
        <v>44</v>
      </c>
      <c r="E493" s="41" t="s">
        <v>45</v>
      </c>
      <c r="F493" s="48" t="s">
        <v>31</v>
      </c>
    </row>
    <row r="494" spans="1:9">
      <c r="A494" s="26" t="s">
        <v>70</v>
      </c>
      <c r="B494" s="33">
        <f>B488</f>
        <v>54.95</v>
      </c>
      <c r="C494" s="42">
        <v>90</v>
      </c>
      <c r="D494" s="40">
        <v>330</v>
      </c>
      <c r="E494" s="42">
        <v>400</v>
      </c>
      <c r="F494" s="48"/>
    </row>
    <row r="495" spans="1:9" ht="16" thickBot="1">
      <c r="A495" s="26" t="s">
        <v>71</v>
      </c>
      <c r="B495" s="59">
        <f>B489</f>
        <v>1.5</v>
      </c>
      <c r="C495" s="9">
        <v>1.1000000000000001</v>
      </c>
      <c r="D495" s="9">
        <v>1.1000000000000001</v>
      </c>
      <c r="E495" s="63">
        <v>0.2</v>
      </c>
      <c r="F495" s="68"/>
    </row>
    <row r="496" spans="1:9" ht="16" thickBot="1">
      <c r="B496" s="6">
        <f>B490</f>
        <v>82.425000000000011</v>
      </c>
      <c r="C496" s="43">
        <f>C495*C494</f>
        <v>99.000000000000014</v>
      </c>
      <c r="D496" s="7">
        <f>D495*D494</f>
        <v>363.00000000000006</v>
      </c>
      <c r="E496" s="47">
        <f>E495*E494</f>
        <v>80</v>
      </c>
      <c r="F496" s="5">
        <f>SUM(B496:E496)</f>
        <v>624.42500000000007</v>
      </c>
    </row>
    <row r="497" spans="1:6">
      <c r="B497" s="8"/>
      <c r="C497" s="44"/>
      <c r="D497" s="8"/>
      <c r="E497" s="44"/>
      <c r="F497" s="8"/>
    </row>
    <row r="498" spans="1:6" ht="17" thickBot="1">
      <c r="B498" s="35" t="s">
        <v>55</v>
      </c>
      <c r="E498" s="10" t="s">
        <v>33</v>
      </c>
    </row>
    <row r="499" spans="1:6">
      <c r="B499" s="36" t="s">
        <v>56</v>
      </c>
      <c r="C499" s="531" t="s">
        <v>46</v>
      </c>
      <c r="D499" s="532"/>
      <c r="E499" s="532"/>
      <c r="F499" s="533"/>
    </row>
    <row r="500" spans="1:6">
      <c r="B500" s="33" t="s">
        <v>42</v>
      </c>
      <c r="C500" s="41" t="s">
        <v>43</v>
      </c>
      <c r="D500" s="40" t="s">
        <v>44</v>
      </c>
      <c r="E500" s="41" t="s">
        <v>45</v>
      </c>
      <c r="F500" s="48" t="s">
        <v>31</v>
      </c>
    </row>
    <row r="501" spans="1:6">
      <c r="A501" s="26" t="s">
        <v>70</v>
      </c>
      <c r="B501" s="33">
        <f>B488</f>
        <v>54.95</v>
      </c>
      <c r="C501" s="42">
        <v>50</v>
      </c>
      <c r="D501" s="40">
        <v>130</v>
      </c>
      <c r="E501" s="42">
        <v>200</v>
      </c>
      <c r="F501" s="48"/>
    </row>
    <row r="502" spans="1:6" ht="16">
      <c r="B502" s="534" t="s">
        <v>77</v>
      </c>
      <c r="C502" s="535"/>
      <c r="D502" s="535"/>
      <c r="E502" s="535"/>
      <c r="F502" s="536"/>
    </row>
    <row r="503" spans="1:6">
      <c r="A503" s="26" t="s">
        <v>71</v>
      </c>
      <c r="B503" s="69">
        <v>2.1</v>
      </c>
      <c r="C503" s="9">
        <v>0.6</v>
      </c>
      <c r="D503" s="9">
        <v>0.3</v>
      </c>
      <c r="E503" s="9">
        <v>0.1</v>
      </c>
      <c r="F503" s="68"/>
    </row>
    <row r="504" spans="1:6">
      <c r="B504" s="519" t="s">
        <v>81</v>
      </c>
      <c r="C504" s="520"/>
      <c r="D504" s="520"/>
      <c r="E504" s="13">
        <v>1.25</v>
      </c>
      <c r="F504" s="40" t="s">
        <v>49</v>
      </c>
    </row>
    <row r="505" spans="1:6" ht="16" thickBot="1">
      <c r="A505" s="26" t="s">
        <v>71</v>
      </c>
      <c r="B505" s="37" t="s">
        <v>33</v>
      </c>
      <c r="C505" s="63">
        <f>C503*E504</f>
        <v>0.75</v>
      </c>
      <c r="D505" s="63">
        <f>D503*1.25</f>
        <v>0.375</v>
      </c>
      <c r="E505" s="63">
        <f>E503*1.25</f>
        <v>0.125</v>
      </c>
      <c r="F505" s="68"/>
    </row>
    <row r="506" spans="1:6" ht="16" thickBot="1">
      <c r="B506" s="14">
        <f>B503*B501</f>
        <v>115.39500000000001</v>
      </c>
      <c r="C506" s="45">
        <f>C505*C501</f>
        <v>37.5</v>
      </c>
      <c r="D506" s="14">
        <f>D505*D501</f>
        <v>48.75</v>
      </c>
      <c r="E506" s="45">
        <f>E505*E501</f>
        <v>25</v>
      </c>
      <c r="F506" s="15">
        <f>SUM(B506:E506)</f>
        <v>226.64500000000001</v>
      </c>
    </row>
    <row r="507" spans="1:6">
      <c r="B507" s="8"/>
      <c r="C507" s="44"/>
      <c r="D507" s="8"/>
      <c r="E507" s="44"/>
      <c r="F507" s="8"/>
    </row>
    <row r="508" spans="1:6" ht="17" thickBot="1">
      <c r="B508" s="537" t="s">
        <v>74</v>
      </c>
      <c r="C508" s="538"/>
      <c r="D508" s="538"/>
      <c r="E508" s="538" t="s">
        <v>33</v>
      </c>
      <c r="F508" s="538"/>
    </row>
    <row r="509" spans="1:6">
      <c r="B509" s="36" t="s">
        <v>56</v>
      </c>
      <c r="C509" s="531" t="s">
        <v>46</v>
      </c>
      <c r="D509" s="532"/>
      <c r="E509" s="532"/>
      <c r="F509" s="533"/>
    </row>
    <row r="510" spans="1:6">
      <c r="B510" s="33" t="s">
        <v>42</v>
      </c>
      <c r="C510" s="41" t="s">
        <v>43</v>
      </c>
      <c r="D510" s="40" t="s">
        <v>44</v>
      </c>
      <c r="E510" s="41" t="s">
        <v>45</v>
      </c>
      <c r="F510" s="48" t="s">
        <v>31</v>
      </c>
    </row>
    <row r="511" spans="1:6">
      <c r="A511" s="26" t="s">
        <v>70</v>
      </c>
      <c r="B511" s="33">
        <f>B488</f>
        <v>54.95</v>
      </c>
      <c r="C511" s="42">
        <v>50</v>
      </c>
      <c r="D511" s="40">
        <v>130</v>
      </c>
      <c r="E511" s="42">
        <v>200</v>
      </c>
      <c r="F511" s="48"/>
    </row>
    <row r="512" spans="1:6" ht="16">
      <c r="B512" s="534" t="s">
        <v>78</v>
      </c>
      <c r="C512" s="535"/>
      <c r="D512" s="535"/>
      <c r="E512" s="535"/>
      <c r="F512" s="536"/>
    </row>
    <row r="513" spans="1:9">
      <c r="A513" s="26" t="s">
        <v>71</v>
      </c>
      <c r="B513" s="59">
        <f>B503</f>
        <v>2.1</v>
      </c>
      <c r="C513" s="9">
        <v>3.2</v>
      </c>
      <c r="D513" s="9">
        <v>1.6</v>
      </c>
      <c r="E513" s="9">
        <v>0.5</v>
      </c>
      <c r="F513" s="68"/>
    </row>
    <row r="514" spans="1:9">
      <c r="A514" s="10"/>
      <c r="B514" s="519" t="s">
        <v>89</v>
      </c>
      <c r="C514" s="520"/>
      <c r="D514" s="520"/>
      <c r="E514" s="13">
        <v>1.5</v>
      </c>
      <c r="F514" s="40" t="s">
        <v>49</v>
      </c>
    </row>
    <row r="515" spans="1:9" ht="16" thickBot="1">
      <c r="A515" s="26" t="s">
        <v>71</v>
      </c>
      <c r="B515" s="37" t="s">
        <v>33</v>
      </c>
      <c r="C515" s="64">
        <f>C513*E514</f>
        <v>4.8000000000000007</v>
      </c>
      <c r="D515" s="63">
        <f>D513*E514</f>
        <v>2.4000000000000004</v>
      </c>
      <c r="E515" s="65">
        <f>E513*E514</f>
        <v>0.75</v>
      </c>
      <c r="F515" s="67"/>
    </row>
    <row r="516" spans="1:9" ht="16" thickBot="1">
      <c r="A516" s="10"/>
      <c r="B516" s="14">
        <f>B506</f>
        <v>115.39500000000001</v>
      </c>
      <c r="C516" s="45">
        <f>C515*C511</f>
        <v>240.00000000000003</v>
      </c>
      <c r="D516" s="14">
        <f>D515*D511</f>
        <v>312.00000000000006</v>
      </c>
      <c r="E516" s="45">
        <f>E515*E511</f>
        <v>150</v>
      </c>
      <c r="F516" s="15">
        <f>SUM(B516:E516)</f>
        <v>817.3950000000001</v>
      </c>
    </row>
    <row r="518" spans="1:9" ht="17" thickBot="1">
      <c r="B518" s="38" t="s">
        <v>79</v>
      </c>
    </row>
    <row r="519" spans="1:9">
      <c r="B519" s="36" t="s">
        <v>56</v>
      </c>
      <c r="C519" s="531" t="s">
        <v>46</v>
      </c>
      <c r="D519" s="532"/>
      <c r="E519" s="532"/>
      <c r="F519" s="533"/>
    </row>
    <row r="520" spans="1:9">
      <c r="B520" s="33" t="s">
        <v>42</v>
      </c>
      <c r="C520" s="41" t="s">
        <v>43</v>
      </c>
      <c r="D520" s="40" t="s">
        <v>44</v>
      </c>
      <c r="E520" s="41" t="s">
        <v>45</v>
      </c>
      <c r="F520" s="48" t="s">
        <v>31</v>
      </c>
    </row>
    <row r="521" spans="1:9">
      <c r="A521" s="26" t="s">
        <v>70</v>
      </c>
      <c r="B521" s="33">
        <f>B488</f>
        <v>54.95</v>
      </c>
      <c r="C521" s="42">
        <v>50</v>
      </c>
      <c r="D521" s="40">
        <v>130</v>
      </c>
      <c r="E521" s="42">
        <v>200</v>
      </c>
      <c r="F521" s="48"/>
    </row>
    <row r="522" spans="1:9" ht="16">
      <c r="B522" s="534" t="s">
        <v>80</v>
      </c>
      <c r="C522" s="535"/>
      <c r="D522" s="535"/>
      <c r="E522" s="535"/>
      <c r="F522" s="536"/>
    </row>
    <row r="523" spans="1:9">
      <c r="A523" s="26" t="s">
        <v>71</v>
      </c>
      <c r="B523" s="61">
        <f>B513</f>
        <v>2.1</v>
      </c>
      <c r="C523" s="9">
        <v>3.7</v>
      </c>
      <c r="D523" s="9">
        <v>1.8</v>
      </c>
      <c r="E523" s="9">
        <v>0.6</v>
      </c>
      <c r="F523" s="66"/>
      <c r="G523" s="10"/>
      <c r="H523" s="10"/>
      <c r="I523" s="10"/>
    </row>
    <row r="524" spans="1:9">
      <c r="B524" s="519" t="s">
        <v>90</v>
      </c>
      <c r="C524" s="520"/>
      <c r="D524" s="520"/>
      <c r="E524" s="13">
        <v>1.75</v>
      </c>
      <c r="F524" s="40" t="s">
        <v>49</v>
      </c>
      <c r="G524" s="10"/>
      <c r="H524" s="10"/>
      <c r="I524" s="10"/>
    </row>
    <row r="525" spans="1:9" ht="16" thickBot="1">
      <c r="A525" s="26" t="s">
        <v>71</v>
      </c>
      <c r="B525" s="37" t="s">
        <v>33</v>
      </c>
      <c r="C525" s="64">
        <f>C523*E524</f>
        <v>6.4750000000000005</v>
      </c>
      <c r="D525" s="63">
        <f>D523*E524</f>
        <v>3.15</v>
      </c>
      <c r="E525" s="63">
        <f>E523*E524</f>
        <v>1.05</v>
      </c>
      <c r="F525" s="67"/>
      <c r="G525" s="10"/>
      <c r="H525" s="10"/>
      <c r="I525" s="10"/>
    </row>
    <row r="526" spans="1:9" ht="16" thickBot="1">
      <c r="B526" s="14">
        <f>B516</f>
        <v>115.39500000000001</v>
      </c>
      <c r="C526" s="45">
        <f>C525*C521</f>
        <v>323.75</v>
      </c>
      <c r="D526" s="14">
        <f>D525*D521</f>
        <v>409.5</v>
      </c>
      <c r="E526" s="45">
        <f>E525*E521</f>
        <v>210</v>
      </c>
      <c r="F526" s="15">
        <f>SUM(B526:E526)</f>
        <v>1058.645</v>
      </c>
    </row>
    <row r="527" spans="1:9" ht="16">
      <c r="B527" s="39" t="s">
        <v>33</v>
      </c>
      <c r="G527" s="2"/>
    </row>
    <row r="528" spans="1:9" ht="16">
      <c r="B528" s="39" t="s">
        <v>33</v>
      </c>
      <c r="G528" s="2"/>
    </row>
    <row r="529" spans="1:9" ht="16">
      <c r="B529" s="39" t="s">
        <v>33</v>
      </c>
      <c r="G529" s="2"/>
    </row>
    <row r="532" spans="1:9">
      <c r="B532" s="539" t="s">
        <v>36</v>
      </c>
      <c r="C532" s="499"/>
      <c r="D532" s="499"/>
      <c r="E532" s="499"/>
      <c r="F532" s="499"/>
      <c r="G532" s="499"/>
      <c r="H532" s="499"/>
      <c r="I532" s="499"/>
    </row>
    <row r="533" spans="1:9" ht="16">
      <c r="B533" s="39" t="s">
        <v>33</v>
      </c>
      <c r="G533" s="2"/>
    </row>
    <row r="534" spans="1:9">
      <c r="B534" s="4"/>
      <c r="C534" s="4"/>
      <c r="D534" s="4"/>
      <c r="E534" s="4"/>
      <c r="F534" s="4"/>
      <c r="G534" s="4"/>
      <c r="H534" s="4"/>
      <c r="I534" s="4"/>
    </row>
    <row r="535" spans="1:9" ht="17" thickBot="1">
      <c r="B535" s="537" t="s">
        <v>72</v>
      </c>
      <c r="C535" s="538"/>
      <c r="D535" s="538"/>
      <c r="E535" s="538"/>
      <c r="F535" s="538"/>
      <c r="G535" s="2"/>
    </row>
    <row r="536" spans="1:9">
      <c r="B536" s="32" t="s">
        <v>41</v>
      </c>
      <c r="C536" s="531" t="s">
        <v>46</v>
      </c>
      <c r="D536" s="532"/>
      <c r="E536" s="532"/>
      <c r="F536" s="533"/>
    </row>
    <row r="537" spans="1:9">
      <c r="B537" s="33" t="s">
        <v>42</v>
      </c>
      <c r="C537" s="41" t="s">
        <v>68</v>
      </c>
      <c r="D537" s="40" t="s">
        <v>69</v>
      </c>
      <c r="E537" s="41" t="s">
        <v>73</v>
      </c>
      <c r="F537" s="48" t="s">
        <v>31</v>
      </c>
    </row>
    <row r="538" spans="1:9">
      <c r="A538" s="26" t="s">
        <v>70</v>
      </c>
      <c r="B538" s="33">
        <v>19.989999999999998</v>
      </c>
      <c r="C538" s="42">
        <v>50</v>
      </c>
      <c r="D538" s="40">
        <v>110</v>
      </c>
      <c r="E538" s="42">
        <v>210</v>
      </c>
      <c r="F538" s="48"/>
    </row>
    <row r="539" spans="1:9" ht="16" thickBot="1">
      <c r="A539" s="26" t="s">
        <v>71</v>
      </c>
      <c r="B539" s="69">
        <v>3.4</v>
      </c>
      <c r="C539" s="9">
        <v>1.7</v>
      </c>
      <c r="D539" s="63">
        <v>0.85</v>
      </c>
      <c r="E539" s="63">
        <v>0.28000000000000003</v>
      </c>
      <c r="F539" s="68"/>
    </row>
    <row r="540" spans="1:9" ht="16" thickBot="1">
      <c r="B540" s="6">
        <f>B539*B538</f>
        <v>67.965999999999994</v>
      </c>
      <c r="C540" s="43">
        <f>C539*C538</f>
        <v>85</v>
      </c>
      <c r="D540" s="7">
        <f>D539*D538</f>
        <v>93.5</v>
      </c>
      <c r="E540" s="47">
        <f>E539*E538</f>
        <v>58.800000000000004</v>
      </c>
      <c r="F540" s="5">
        <f>SUM(B540:E540)</f>
        <v>305.26600000000002</v>
      </c>
    </row>
    <row r="541" spans="1:9" ht="16" thickBot="1"/>
    <row r="542" spans="1:9" ht="17">
      <c r="B542" s="34" t="s">
        <v>47</v>
      </c>
      <c r="C542" s="531" t="s">
        <v>48</v>
      </c>
      <c r="D542" s="532"/>
      <c r="E542" s="532"/>
      <c r="F542" s="533"/>
      <c r="G542" s="2"/>
    </row>
    <row r="543" spans="1:9">
      <c r="B543" s="33" t="s">
        <v>42</v>
      </c>
      <c r="C543" s="41" t="s">
        <v>43</v>
      </c>
      <c r="D543" s="40" t="s">
        <v>44</v>
      </c>
      <c r="E543" s="41" t="s">
        <v>45</v>
      </c>
      <c r="F543" s="48" t="s">
        <v>31</v>
      </c>
    </row>
    <row r="544" spans="1:9">
      <c r="A544" s="26" t="s">
        <v>70</v>
      </c>
      <c r="B544" s="33">
        <f>B538</f>
        <v>19.989999999999998</v>
      </c>
      <c r="C544" s="42">
        <v>90</v>
      </c>
      <c r="D544" s="40">
        <v>330</v>
      </c>
      <c r="E544" s="42">
        <v>400</v>
      </c>
      <c r="F544" s="48"/>
    </row>
    <row r="545" spans="1:6" ht="16" thickBot="1">
      <c r="A545" s="26" t="s">
        <v>71</v>
      </c>
      <c r="B545" s="59">
        <f>B539</f>
        <v>3.4</v>
      </c>
      <c r="C545" s="9">
        <v>1.7</v>
      </c>
      <c r="D545" s="9">
        <v>1.7</v>
      </c>
      <c r="E545" s="63">
        <v>0.3</v>
      </c>
      <c r="F545" s="68"/>
    </row>
    <row r="546" spans="1:6" ht="16" thickBot="1">
      <c r="B546" s="6">
        <f>B540</f>
        <v>67.965999999999994</v>
      </c>
      <c r="C546" s="43">
        <f>C545*C544</f>
        <v>153</v>
      </c>
      <c r="D546" s="7">
        <f>D545*D544</f>
        <v>561</v>
      </c>
      <c r="E546" s="47">
        <f>E545*E544</f>
        <v>120</v>
      </c>
      <c r="F546" s="5">
        <f>SUM(B546:E546)</f>
        <v>901.96600000000001</v>
      </c>
    </row>
    <row r="547" spans="1:6">
      <c r="B547" s="8"/>
      <c r="C547" s="44"/>
      <c r="D547" s="8"/>
      <c r="E547" s="44"/>
      <c r="F547" s="8"/>
    </row>
    <row r="548" spans="1:6" ht="17" thickBot="1">
      <c r="B548" s="35" t="s">
        <v>55</v>
      </c>
      <c r="E548" s="10" t="s">
        <v>33</v>
      </c>
    </row>
    <row r="549" spans="1:6">
      <c r="B549" s="36" t="s">
        <v>56</v>
      </c>
      <c r="C549" s="531" t="s">
        <v>46</v>
      </c>
      <c r="D549" s="532"/>
      <c r="E549" s="532"/>
      <c r="F549" s="533"/>
    </row>
    <row r="550" spans="1:6">
      <c r="B550" s="33" t="s">
        <v>42</v>
      </c>
      <c r="C550" s="41" t="s">
        <v>43</v>
      </c>
      <c r="D550" s="40" t="s">
        <v>44</v>
      </c>
      <c r="E550" s="41" t="s">
        <v>45</v>
      </c>
      <c r="F550" s="48" t="s">
        <v>31</v>
      </c>
    </row>
    <row r="551" spans="1:6">
      <c r="A551" s="26" t="s">
        <v>70</v>
      </c>
      <c r="B551" s="33">
        <f>B538</f>
        <v>19.989999999999998</v>
      </c>
      <c r="C551" s="42">
        <v>50</v>
      </c>
      <c r="D551" s="40">
        <v>130</v>
      </c>
      <c r="E551" s="42">
        <v>200</v>
      </c>
      <c r="F551" s="48"/>
    </row>
    <row r="552" spans="1:6" ht="16">
      <c r="B552" s="534" t="s">
        <v>77</v>
      </c>
      <c r="C552" s="535"/>
      <c r="D552" s="535"/>
      <c r="E552" s="535"/>
      <c r="F552" s="536"/>
    </row>
    <row r="553" spans="1:6">
      <c r="A553" s="26" t="s">
        <v>71</v>
      </c>
      <c r="B553" s="69">
        <v>4.8</v>
      </c>
      <c r="C553" s="9">
        <v>1</v>
      </c>
      <c r="D553" s="9">
        <v>0.5</v>
      </c>
      <c r="E553" s="9">
        <v>0.2</v>
      </c>
      <c r="F553" s="68"/>
    </row>
    <row r="554" spans="1:6">
      <c r="B554" s="519" t="s">
        <v>81</v>
      </c>
      <c r="C554" s="520"/>
      <c r="D554" s="520"/>
      <c r="E554" s="13">
        <v>1.25</v>
      </c>
      <c r="F554" s="40" t="s">
        <v>49</v>
      </c>
    </row>
    <row r="555" spans="1:6" ht="16" thickBot="1">
      <c r="A555" s="26" t="s">
        <v>71</v>
      </c>
      <c r="B555" s="37" t="s">
        <v>33</v>
      </c>
      <c r="C555" s="63">
        <f>C553*E554</f>
        <v>1.25</v>
      </c>
      <c r="D555" s="63">
        <f>D553*1.25</f>
        <v>0.625</v>
      </c>
      <c r="E555" s="63">
        <f>E553*1.25</f>
        <v>0.25</v>
      </c>
      <c r="F555" s="68"/>
    </row>
    <row r="556" spans="1:6" ht="16" thickBot="1">
      <c r="B556" s="14">
        <f>B553*B551</f>
        <v>95.951999999999984</v>
      </c>
      <c r="C556" s="45">
        <f>C555*C551</f>
        <v>62.5</v>
      </c>
      <c r="D556" s="14">
        <f>D555*D551</f>
        <v>81.25</v>
      </c>
      <c r="E556" s="45">
        <f>E555*E551</f>
        <v>50</v>
      </c>
      <c r="F556" s="15">
        <f>SUM(B556:E556)</f>
        <v>289.702</v>
      </c>
    </row>
    <row r="557" spans="1:6">
      <c r="B557" s="8"/>
      <c r="C557" s="44"/>
      <c r="D557" s="8"/>
      <c r="E557" s="44"/>
      <c r="F557" s="8"/>
    </row>
    <row r="558" spans="1:6" ht="17" thickBot="1">
      <c r="B558" s="537" t="s">
        <v>74</v>
      </c>
      <c r="C558" s="538"/>
      <c r="D558" s="538"/>
      <c r="E558" s="538" t="s">
        <v>33</v>
      </c>
      <c r="F558" s="538"/>
    </row>
    <row r="559" spans="1:6">
      <c r="B559" s="36" t="s">
        <v>56</v>
      </c>
      <c r="C559" s="531" t="s">
        <v>46</v>
      </c>
      <c r="D559" s="532"/>
      <c r="E559" s="532"/>
      <c r="F559" s="533"/>
    </row>
    <row r="560" spans="1:6">
      <c r="B560" s="33" t="s">
        <v>42</v>
      </c>
      <c r="C560" s="41" t="s">
        <v>43</v>
      </c>
      <c r="D560" s="40" t="s">
        <v>44</v>
      </c>
      <c r="E560" s="41" t="s">
        <v>45</v>
      </c>
      <c r="F560" s="48" t="s">
        <v>31</v>
      </c>
    </row>
    <row r="561" spans="1:9">
      <c r="A561" s="26" t="s">
        <v>70</v>
      </c>
      <c r="B561" s="33">
        <f>B538</f>
        <v>19.989999999999998</v>
      </c>
      <c r="C561" s="42">
        <v>50</v>
      </c>
      <c r="D561" s="40">
        <v>130</v>
      </c>
      <c r="E561" s="42">
        <v>200</v>
      </c>
      <c r="F561" s="48"/>
    </row>
    <row r="562" spans="1:9" ht="16">
      <c r="B562" s="534" t="s">
        <v>78</v>
      </c>
      <c r="C562" s="535"/>
      <c r="D562" s="535"/>
      <c r="E562" s="535"/>
      <c r="F562" s="536"/>
    </row>
    <row r="563" spans="1:9">
      <c r="A563" s="26" t="s">
        <v>71</v>
      </c>
      <c r="B563" s="59">
        <f>B553</f>
        <v>4.8</v>
      </c>
      <c r="C563" s="9">
        <v>3.1</v>
      </c>
      <c r="D563" s="9">
        <v>1.5</v>
      </c>
      <c r="E563" s="9">
        <v>0.5</v>
      </c>
      <c r="F563" s="68"/>
    </row>
    <row r="564" spans="1:9">
      <c r="A564" s="10"/>
      <c r="B564" s="519" t="s">
        <v>89</v>
      </c>
      <c r="C564" s="520"/>
      <c r="D564" s="520"/>
      <c r="E564" s="13">
        <v>1.5</v>
      </c>
      <c r="F564" s="40" t="s">
        <v>49</v>
      </c>
    </row>
    <row r="565" spans="1:9" ht="16" thickBot="1">
      <c r="A565" s="26" t="s">
        <v>71</v>
      </c>
      <c r="B565" s="37" t="s">
        <v>33</v>
      </c>
      <c r="C565" s="64">
        <f>C563*E564</f>
        <v>4.6500000000000004</v>
      </c>
      <c r="D565" s="63">
        <f>D563*E564</f>
        <v>2.25</v>
      </c>
      <c r="E565" s="65">
        <f>E563*E564</f>
        <v>0.75</v>
      </c>
      <c r="F565" s="67"/>
    </row>
    <row r="566" spans="1:9" ht="16" thickBot="1">
      <c r="A566" s="10"/>
      <c r="B566" s="14">
        <f>B556</f>
        <v>95.951999999999984</v>
      </c>
      <c r="C566" s="45">
        <f>C565*C561</f>
        <v>232.50000000000003</v>
      </c>
      <c r="D566" s="14">
        <f>D565*D561</f>
        <v>292.5</v>
      </c>
      <c r="E566" s="45">
        <f>E565*E561</f>
        <v>150</v>
      </c>
      <c r="F566" s="15">
        <f>SUM(B566:E566)</f>
        <v>770.952</v>
      </c>
    </row>
    <row r="568" spans="1:9" ht="17" thickBot="1">
      <c r="B568" s="38" t="s">
        <v>79</v>
      </c>
    </row>
    <row r="569" spans="1:9">
      <c r="B569" s="36" t="s">
        <v>56</v>
      </c>
      <c r="C569" s="531" t="s">
        <v>46</v>
      </c>
      <c r="D569" s="532"/>
      <c r="E569" s="532"/>
      <c r="F569" s="533"/>
    </row>
    <row r="570" spans="1:9">
      <c r="B570" s="33" t="s">
        <v>42</v>
      </c>
      <c r="C570" s="41" t="s">
        <v>43</v>
      </c>
      <c r="D570" s="40" t="s">
        <v>44</v>
      </c>
      <c r="E570" s="41" t="s">
        <v>45</v>
      </c>
      <c r="F570" s="48" t="s">
        <v>31</v>
      </c>
    </row>
    <row r="571" spans="1:9">
      <c r="A571" s="26" t="s">
        <v>70</v>
      </c>
      <c r="B571" s="33">
        <f>B538</f>
        <v>19.989999999999998</v>
      </c>
      <c r="C571" s="42">
        <v>50</v>
      </c>
      <c r="D571" s="40">
        <v>130</v>
      </c>
      <c r="E571" s="42">
        <v>200</v>
      </c>
      <c r="F571" s="48"/>
    </row>
    <row r="572" spans="1:9" ht="16">
      <c r="B572" s="534" t="s">
        <v>80</v>
      </c>
      <c r="C572" s="535"/>
      <c r="D572" s="535"/>
      <c r="E572" s="535"/>
      <c r="F572" s="536"/>
    </row>
    <row r="573" spans="1:9">
      <c r="A573" s="26" t="s">
        <v>71</v>
      </c>
      <c r="B573" s="61">
        <f>B563</f>
        <v>4.8</v>
      </c>
      <c r="C573" s="9">
        <v>3.2</v>
      </c>
      <c r="D573" s="9">
        <v>1.6</v>
      </c>
      <c r="E573" s="9">
        <v>0.5</v>
      </c>
      <c r="F573" s="66"/>
      <c r="G573" s="10"/>
      <c r="H573" s="10"/>
      <c r="I573" s="10"/>
    </row>
    <row r="574" spans="1:9">
      <c r="B574" s="519" t="s">
        <v>90</v>
      </c>
      <c r="C574" s="520"/>
      <c r="D574" s="520"/>
      <c r="E574" s="13">
        <v>1.75</v>
      </c>
      <c r="F574" s="40" t="s">
        <v>49</v>
      </c>
      <c r="G574" s="10"/>
      <c r="H574" s="10"/>
      <c r="I574" s="10"/>
    </row>
    <row r="575" spans="1:9" ht="16" thickBot="1">
      <c r="A575" s="26" t="s">
        <v>71</v>
      </c>
      <c r="B575" s="37" t="s">
        <v>33</v>
      </c>
      <c r="C575" s="64">
        <f>C573*E574</f>
        <v>5.6000000000000005</v>
      </c>
      <c r="D575" s="63">
        <f>D573*E574</f>
        <v>2.8000000000000003</v>
      </c>
      <c r="E575" s="63">
        <f>E573*E574</f>
        <v>0.875</v>
      </c>
      <c r="F575" s="67"/>
      <c r="G575" s="10"/>
      <c r="H575" s="10"/>
      <c r="I575" s="10"/>
    </row>
    <row r="576" spans="1:9" ht="16" thickBot="1">
      <c r="B576" s="14">
        <f>B566</f>
        <v>95.951999999999984</v>
      </c>
      <c r="C576" s="45">
        <f>C575*C571</f>
        <v>280</v>
      </c>
      <c r="D576" s="14">
        <f>D575*D571</f>
        <v>364.00000000000006</v>
      </c>
      <c r="E576" s="45">
        <f>E575*E571</f>
        <v>175</v>
      </c>
      <c r="F576" s="15">
        <f>SUM(B576:E576)</f>
        <v>914.952</v>
      </c>
    </row>
    <row r="577" spans="1:9" ht="16">
      <c r="B577" s="39" t="s">
        <v>33</v>
      </c>
      <c r="G577" s="2"/>
    </row>
    <row r="578" spans="1:9" ht="16">
      <c r="B578" s="39" t="s">
        <v>33</v>
      </c>
      <c r="G578" s="2"/>
    </row>
    <row r="579" spans="1:9" ht="16">
      <c r="B579" s="39" t="s">
        <v>33</v>
      </c>
      <c r="G579" s="2"/>
    </row>
    <row r="582" spans="1:9">
      <c r="B582" s="539" t="s">
        <v>54</v>
      </c>
      <c r="C582" s="499"/>
      <c r="D582" s="499"/>
      <c r="E582" s="499"/>
      <c r="F582" s="499"/>
      <c r="G582" s="499"/>
      <c r="H582" s="499"/>
      <c r="I582" s="499"/>
    </row>
    <row r="583" spans="1:9" ht="16">
      <c r="B583" s="39" t="s">
        <v>33</v>
      </c>
      <c r="G583" s="2"/>
    </row>
    <row r="584" spans="1:9">
      <c r="B584" s="4"/>
      <c r="C584" s="4"/>
      <c r="D584" s="4"/>
      <c r="E584" s="4"/>
      <c r="F584" s="4"/>
      <c r="G584" s="4"/>
      <c r="H584" s="4"/>
      <c r="I584" s="4"/>
    </row>
    <row r="585" spans="1:9" ht="17" thickBot="1">
      <c r="B585" s="537" t="s">
        <v>72</v>
      </c>
      <c r="C585" s="538"/>
      <c r="D585" s="538"/>
      <c r="E585" s="538"/>
      <c r="F585" s="538"/>
      <c r="G585" s="2"/>
    </row>
    <row r="586" spans="1:9">
      <c r="B586" s="32" t="s">
        <v>41</v>
      </c>
      <c r="C586" s="531" t="s">
        <v>46</v>
      </c>
      <c r="D586" s="532"/>
      <c r="E586" s="532"/>
      <c r="F586" s="533"/>
    </row>
    <row r="587" spans="1:9">
      <c r="B587" s="33" t="s">
        <v>42</v>
      </c>
      <c r="C587" s="41" t="s">
        <v>68</v>
      </c>
      <c r="D587" s="40" t="s">
        <v>69</v>
      </c>
      <c r="E587" s="41" t="s">
        <v>73</v>
      </c>
      <c r="F587" s="48" t="s">
        <v>31</v>
      </c>
    </row>
    <row r="588" spans="1:9">
      <c r="A588" s="26" t="s">
        <v>70</v>
      </c>
      <c r="B588" s="33">
        <v>53.95</v>
      </c>
      <c r="C588" s="42">
        <v>50</v>
      </c>
      <c r="D588" s="40">
        <v>110</v>
      </c>
      <c r="E588" s="42">
        <v>210</v>
      </c>
      <c r="F588" s="48"/>
    </row>
    <row r="589" spans="1:9" ht="16" thickBot="1">
      <c r="A589" s="26" t="s">
        <v>71</v>
      </c>
      <c r="B589" s="69">
        <v>1.5</v>
      </c>
      <c r="C589" s="9">
        <v>1.5</v>
      </c>
      <c r="D589" s="63">
        <v>0.75</v>
      </c>
      <c r="E589" s="63">
        <v>0.25</v>
      </c>
      <c r="F589" s="68"/>
    </row>
    <row r="590" spans="1:9" ht="16" thickBot="1">
      <c r="B590" s="6">
        <f>B589*B588</f>
        <v>80.925000000000011</v>
      </c>
      <c r="C590" s="43">
        <f>C589*C588</f>
        <v>75</v>
      </c>
      <c r="D590" s="7">
        <f>D589*D588</f>
        <v>82.5</v>
      </c>
      <c r="E590" s="47">
        <f>E589*E588</f>
        <v>52.5</v>
      </c>
      <c r="F590" s="5">
        <f>SUM(B590:E590)</f>
        <v>290.92500000000001</v>
      </c>
    </row>
    <row r="591" spans="1:9" ht="16" thickBot="1"/>
    <row r="592" spans="1:9" ht="17">
      <c r="B592" s="34" t="s">
        <v>47</v>
      </c>
      <c r="C592" s="531" t="s">
        <v>48</v>
      </c>
      <c r="D592" s="532"/>
      <c r="E592" s="532"/>
      <c r="F592" s="533"/>
      <c r="G592" s="2"/>
    </row>
    <row r="593" spans="1:6">
      <c r="B593" s="33" t="s">
        <v>42</v>
      </c>
      <c r="C593" s="41" t="s">
        <v>43</v>
      </c>
      <c r="D593" s="40" t="s">
        <v>44</v>
      </c>
      <c r="E593" s="41" t="s">
        <v>45</v>
      </c>
      <c r="F593" s="48" t="s">
        <v>31</v>
      </c>
    </row>
    <row r="594" spans="1:6">
      <c r="A594" s="26" t="s">
        <v>70</v>
      </c>
      <c r="B594" s="33">
        <f>B588</f>
        <v>53.95</v>
      </c>
      <c r="C594" s="42">
        <v>90</v>
      </c>
      <c r="D594" s="40">
        <v>330</v>
      </c>
      <c r="E594" s="42">
        <v>400</v>
      </c>
      <c r="F594" s="48"/>
    </row>
    <row r="595" spans="1:6" ht="16" thickBot="1">
      <c r="A595" s="26" t="s">
        <v>71</v>
      </c>
      <c r="B595" s="59">
        <f>B589</f>
        <v>1.5</v>
      </c>
      <c r="C595" s="9">
        <v>1.5</v>
      </c>
      <c r="D595" s="9">
        <v>1.5</v>
      </c>
      <c r="E595" s="63">
        <v>0.25</v>
      </c>
      <c r="F595" s="68"/>
    </row>
    <row r="596" spans="1:6" ht="16" thickBot="1">
      <c r="B596" s="6">
        <f>B590</f>
        <v>80.925000000000011</v>
      </c>
      <c r="C596" s="43">
        <f>C595*C594</f>
        <v>135</v>
      </c>
      <c r="D596" s="7">
        <f>D595*D594</f>
        <v>495</v>
      </c>
      <c r="E596" s="47">
        <f>E595*E594</f>
        <v>100</v>
      </c>
      <c r="F596" s="5">
        <f>SUM(B596:E596)</f>
        <v>810.92499999999995</v>
      </c>
    </row>
    <row r="597" spans="1:6">
      <c r="B597" s="8"/>
      <c r="C597" s="44"/>
      <c r="D597" s="8"/>
      <c r="E597" s="44"/>
      <c r="F597" s="8"/>
    </row>
    <row r="598" spans="1:6" ht="17" thickBot="1">
      <c r="B598" s="35" t="s">
        <v>55</v>
      </c>
      <c r="E598" s="10" t="s">
        <v>33</v>
      </c>
    </row>
    <row r="599" spans="1:6">
      <c r="B599" s="36" t="s">
        <v>56</v>
      </c>
      <c r="C599" s="531" t="s">
        <v>46</v>
      </c>
      <c r="D599" s="532"/>
      <c r="E599" s="532"/>
      <c r="F599" s="533"/>
    </row>
    <row r="600" spans="1:6">
      <c r="B600" s="33" t="s">
        <v>42</v>
      </c>
      <c r="C600" s="41" t="s">
        <v>43</v>
      </c>
      <c r="D600" s="40" t="s">
        <v>44</v>
      </c>
      <c r="E600" s="41" t="s">
        <v>45</v>
      </c>
      <c r="F600" s="48" t="s">
        <v>31</v>
      </c>
    </row>
    <row r="601" spans="1:6">
      <c r="A601" s="26" t="s">
        <v>70</v>
      </c>
      <c r="B601" s="33">
        <f>B588</f>
        <v>53.95</v>
      </c>
      <c r="C601" s="42">
        <v>50</v>
      </c>
      <c r="D601" s="40">
        <v>130</v>
      </c>
      <c r="E601" s="42">
        <v>200</v>
      </c>
      <c r="F601" s="48"/>
    </row>
    <row r="602" spans="1:6" ht="16">
      <c r="B602" s="534" t="s">
        <v>77</v>
      </c>
      <c r="C602" s="535"/>
      <c r="D602" s="535"/>
      <c r="E602" s="535"/>
      <c r="F602" s="536"/>
    </row>
    <row r="603" spans="1:6">
      <c r="A603" s="26" t="s">
        <v>71</v>
      </c>
      <c r="B603" s="69">
        <v>1.7</v>
      </c>
      <c r="C603" s="9">
        <v>0.5</v>
      </c>
      <c r="D603" s="9">
        <v>0.2</v>
      </c>
      <c r="E603" s="9">
        <v>0.1</v>
      </c>
      <c r="F603" s="68"/>
    </row>
    <row r="604" spans="1:6">
      <c r="B604" s="519" t="s">
        <v>81</v>
      </c>
      <c r="C604" s="520"/>
      <c r="D604" s="520"/>
      <c r="E604" s="13">
        <v>1.25</v>
      </c>
      <c r="F604" s="40" t="s">
        <v>49</v>
      </c>
    </row>
    <row r="605" spans="1:6" ht="16" thickBot="1">
      <c r="A605" s="26" t="s">
        <v>71</v>
      </c>
      <c r="B605" s="37" t="s">
        <v>33</v>
      </c>
      <c r="C605" s="63">
        <f>C603*E604</f>
        <v>0.625</v>
      </c>
      <c r="D605" s="63">
        <f>D603*1.25</f>
        <v>0.25</v>
      </c>
      <c r="E605" s="63">
        <f>E603*1.25</f>
        <v>0.125</v>
      </c>
      <c r="F605" s="68"/>
    </row>
    <row r="606" spans="1:6" ht="16" thickBot="1">
      <c r="B606" s="14">
        <f>B603*B601</f>
        <v>91.715000000000003</v>
      </c>
      <c r="C606" s="45">
        <f>C605*C601</f>
        <v>31.25</v>
      </c>
      <c r="D606" s="14">
        <f>D605*D601</f>
        <v>32.5</v>
      </c>
      <c r="E606" s="45">
        <f>E605*E601</f>
        <v>25</v>
      </c>
      <c r="F606" s="15">
        <f>SUM(B606:E606)</f>
        <v>180.465</v>
      </c>
    </row>
    <row r="607" spans="1:6">
      <c r="B607" s="8"/>
      <c r="C607" s="44"/>
      <c r="D607" s="8"/>
      <c r="E607" s="44"/>
      <c r="F607" s="8"/>
    </row>
    <row r="608" spans="1:6" ht="17" thickBot="1">
      <c r="B608" s="537" t="s">
        <v>74</v>
      </c>
      <c r="C608" s="538"/>
      <c r="D608" s="538"/>
      <c r="E608" s="538" t="s">
        <v>33</v>
      </c>
      <c r="F608" s="538"/>
    </row>
    <row r="609" spans="1:9">
      <c r="B609" s="36" t="s">
        <v>56</v>
      </c>
      <c r="C609" s="531" t="s">
        <v>46</v>
      </c>
      <c r="D609" s="532"/>
      <c r="E609" s="532"/>
      <c r="F609" s="533"/>
    </row>
    <row r="610" spans="1:9">
      <c r="B610" s="33" t="s">
        <v>42</v>
      </c>
      <c r="C610" s="41" t="s">
        <v>43</v>
      </c>
      <c r="D610" s="40" t="s">
        <v>44</v>
      </c>
      <c r="E610" s="41" t="s">
        <v>45</v>
      </c>
      <c r="F610" s="48" t="s">
        <v>31</v>
      </c>
    </row>
    <row r="611" spans="1:9">
      <c r="A611" s="26" t="s">
        <v>70</v>
      </c>
      <c r="B611" s="33">
        <f>B588</f>
        <v>53.95</v>
      </c>
      <c r="C611" s="42">
        <v>50</v>
      </c>
      <c r="D611" s="40">
        <v>130</v>
      </c>
      <c r="E611" s="42">
        <v>200</v>
      </c>
      <c r="F611" s="48"/>
    </row>
    <row r="612" spans="1:9" ht="16">
      <c r="B612" s="534" t="s">
        <v>78</v>
      </c>
      <c r="C612" s="535"/>
      <c r="D612" s="535"/>
      <c r="E612" s="535"/>
      <c r="F612" s="536"/>
    </row>
    <row r="613" spans="1:9">
      <c r="A613" s="26" t="s">
        <v>71</v>
      </c>
      <c r="B613" s="59">
        <f>B603</f>
        <v>1.7</v>
      </c>
      <c r="C613" s="9">
        <v>3.7</v>
      </c>
      <c r="D613" s="9">
        <v>1.8</v>
      </c>
      <c r="E613" s="9">
        <v>0.6</v>
      </c>
      <c r="F613" s="68"/>
    </row>
    <row r="614" spans="1:9">
      <c r="A614" s="10"/>
      <c r="B614" s="519" t="s">
        <v>89</v>
      </c>
      <c r="C614" s="520"/>
      <c r="D614" s="520"/>
      <c r="E614" s="13">
        <v>1.5</v>
      </c>
      <c r="F614" s="40" t="s">
        <v>49</v>
      </c>
    </row>
    <row r="615" spans="1:9" ht="16" thickBot="1">
      <c r="A615" s="26" t="s">
        <v>71</v>
      </c>
      <c r="B615" s="37" t="s">
        <v>33</v>
      </c>
      <c r="C615" s="64">
        <f>C613*E614</f>
        <v>5.5500000000000007</v>
      </c>
      <c r="D615" s="63">
        <f>D613*E614</f>
        <v>2.7</v>
      </c>
      <c r="E615" s="65">
        <f>E613*E614</f>
        <v>0.89999999999999991</v>
      </c>
      <c r="F615" s="67"/>
    </row>
    <row r="616" spans="1:9" ht="16" thickBot="1">
      <c r="A616" s="10"/>
      <c r="B616" s="14">
        <f>B606</f>
        <v>91.715000000000003</v>
      </c>
      <c r="C616" s="45">
        <f>C615*C611</f>
        <v>277.50000000000006</v>
      </c>
      <c r="D616" s="14">
        <f>D615*D611</f>
        <v>351</v>
      </c>
      <c r="E616" s="45">
        <f>E615*E611</f>
        <v>179.99999999999997</v>
      </c>
      <c r="F616" s="15">
        <f>SUM(B616:E616)</f>
        <v>900.21500000000003</v>
      </c>
    </row>
    <row r="618" spans="1:9" ht="17" thickBot="1">
      <c r="B618" s="38" t="s">
        <v>79</v>
      </c>
    </row>
    <row r="619" spans="1:9">
      <c r="B619" s="36" t="s">
        <v>56</v>
      </c>
      <c r="C619" s="531" t="s">
        <v>46</v>
      </c>
      <c r="D619" s="532"/>
      <c r="E619" s="532"/>
      <c r="F619" s="533"/>
    </row>
    <row r="620" spans="1:9">
      <c r="B620" s="33" t="s">
        <v>42</v>
      </c>
      <c r="C620" s="41" t="s">
        <v>43</v>
      </c>
      <c r="D620" s="40" t="s">
        <v>44</v>
      </c>
      <c r="E620" s="41" t="s">
        <v>45</v>
      </c>
      <c r="F620" s="48" t="s">
        <v>31</v>
      </c>
    </row>
    <row r="621" spans="1:9">
      <c r="A621" s="26" t="s">
        <v>70</v>
      </c>
      <c r="B621" s="33">
        <f>B588</f>
        <v>53.95</v>
      </c>
      <c r="C621" s="42">
        <v>50</v>
      </c>
      <c r="D621" s="40">
        <v>130</v>
      </c>
      <c r="E621" s="42">
        <v>200</v>
      </c>
      <c r="F621" s="48"/>
    </row>
    <row r="622" spans="1:9" ht="16">
      <c r="B622" s="534" t="s">
        <v>80</v>
      </c>
      <c r="C622" s="535"/>
      <c r="D622" s="535"/>
      <c r="E622" s="535"/>
      <c r="F622" s="536"/>
    </row>
    <row r="623" spans="1:9">
      <c r="A623" s="26" t="s">
        <v>71</v>
      </c>
      <c r="B623" s="61">
        <f>B613</f>
        <v>1.7</v>
      </c>
      <c r="C623" s="9">
        <v>6.6</v>
      </c>
      <c r="D623" s="9">
        <v>3.3</v>
      </c>
      <c r="E623" s="9">
        <v>1.1000000000000001</v>
      </c>
      <c r="F623" s="66"/>
      <c r="G623" s="10"/>
      <c r="H623" s="10"/>
      <c r="I623" s="10"/>
    </row>
    <row r="624" spans="1:9">
      <c r="B624" s="519" t="s">
        <v>90</v>
      </c>
      <c r="C624" s="520"/>
      <c r="D624" s="520"/>
      <c r="E624" s="13">
        <v>1.75</v>
      </c>
      <c r="F624" s="40" t="s">
        <v>49</v>
      </c>
      <c r="G624" s="10"/>
      <c r="H624" s="10"/>
      <c r="I624" s="10"/>
    </row>
    <row r="625" spans="1:9" ht="16" thickBot="1">
      <c r="A625" s="26" t="s">
        <v>71</v>
      </c>
      <c r="B625" s="37" t="s">
        <v>33</v>
      </c>
      <c r="C625" s="64">
        <f>C623*E624</f>
        <v>11.549999999999999</v>
      </c>
      <c r="D625" s="63">
        <f>D623*E624</f>
        <v>5.7749999999999995</v>
      </c>
      <c r="E625" s="63">
        <f>E623*E624</f>
        <v>1.9250000000000003</v>
      </c>
      <c r="F625" s="67"/>
      <c r="G625" s="10"/>
      <c r="H625" s="10"/>
      <c r="I625" s="10"/>
    </row>
    <row r="626" spans="1:9" ht="16" thickBot="1">
      <c r="B626" s="14">
        <f>B616</f>
        <v>91.715000000000003</v>
      </c>
      <c r="C626" s="45">
        <f>C625*C621</f>
        <v>577.5</v>
      </c>
      <c r="D626" s="14">
        <f>D625*D621</f>
        <v>750.74999999999989</v>
      </c>
      <c r="E626" s="45">
        <f>E625*E621</f>
        <v>385.00000000000006</v>
      </c>
      <c r="F626" s="15">
        <f>SUM(B626:E626)</f>
        <v>1804.9649999999999</v>
      </c>
    </row>
    <row r="627" spans="1:9" ht="16">
      <c r="B627" s="39" t="s">
        <v>33</v>
      </c>
      <c r="G627" s="2"/>
    </row>
    <row r="628" spans="1:9" ht="16">
      <c r="B628" s="39" t="s">
        <v>33</v>
      </c>
      <c r="G628" s="2"/>
    </row>
    <row r="629" spans="1:9" ht="16">
      <c r="B629" s="39" t="s">
        <v>33</v>
      </c>
      <c r="G629" s="2"/>
    </row>
    <row r="630" spans="1:9" ht="16">
      <c r="B630" s="39" t="s">
        <v>33</v>
      </c>
      <c r="G630" s="2"/>
    </row>
    <row r="633" spans="1:9">
      <c r="B633" s="539" t="s">
        <v>57</v>
      </c>
      <c r="C633" s="499"/>
      <c r="D633" s="499"/>
      <c r="E633" s="499"/>
      <c r="F633" s="499"/>
      <c r="G633" s="499"/>
      <c r="H633" s="499"/>
      <c r="I633" s="499"/>
    </row>
    <row r="634" spans="1:9">
      <c r="B634" s="4"/>
      <c r="C634" s="4"/>
      <c r="D634" s="4"/>
      <c r="E634" s="4"/>
      <c r="F634" s="4"/>
      <c r="G634" s="4"/>
      <c r="H634" s="4"/>
      <c r="I634" s="4"/>
    </row>
    <row r="635" spans="1:9" ht="17" thickBot="1">
      <c r="B635" s="537" t="s">
        <v>72</v>
      </c>
      <c r="C635" s="538"/>
      <c r="D635" s="538"/>
      <c r="E635" s="538"/>
      <c r="F635" s="538"/>
      <c r="G635" s="2"/>
    </row>
    <row r="636" spans="1:9">
      <c r="B636" s="32" t="s">
        <v>41</v>
      </c>
      <c r="C636" s="531" t="s">
        <v>46</v>
      </c>
      <c r="D636" s="532"/>
      <c r="E636" s="532"/>
      <c r="F636" s="533"/>
    </row>
    <row r="637" spans="1:9">
      <c r="B637" s="33" t="s">
        <v>42</v>
      </c>
      <c r="C637" s="41" t="s">
        <v>68</v>
      </c>
      <c r="D637" s="40" t="s">
        <v>69</v>
      </c>
      <c r="E637" s="41" t="s">
        <v>73</v>
      </c>
      <c r="F637" s="48" t="s">
        <v>31</v>
      </c>
    </row>
    <row r="638" spans="1:9">
      <c r="A638" s="26" t="s">
        <v>70</v>
      </c>
      <c r="B638" s="33">
        <v>24.99</v>
      </c>
      <c r="C638" s="42">
        <v>50</v>
      </c>
      <c r="D638" s="40">
        <v>110</v>
      </c>
      <c r="E638" s="42">
        <v>210</v>
      </c>
      <c r="F638" s="48"/>
    </row>
    <row r="639" spans="1:9" ht="16" thickBot="1">
      <c r="A639" s="26" t="s">
        <v>71</v>
      </c>
      <c r="B639" s="69">
        <v>16</v>
      </c>
      <c r="C639" s="9">
        <v>1.6</v>
      </c>
      <c r="D639" s="63">
        <v>0.8</v>
      </c>
      <c r="E639" s="63">
        <v>0.3</v>
      </c>
      <c r="F639" s="68"/>
    </row>
    <row r="640" spans="1:9" ht="16" thickBot="1">
      <c r="B640" s="6">
        <f>B639*B638</f>
        <v>399.84</v>
      </c>
      <c r="C640" s="43">
        <f>C639*C638</f>
        <v>80</v>
      </c>
      <c r="D640" s="7">
        <f>D639*D638</f>
        <v>88</v>
      </c>
      <c r="E640" s="47">
        <f>E639*E638</f>
        <v>63</v>
      </c>
      <c r="F640" s="5">
        <f>SUM(B640:E640)</f>
        <v>630.83999999999992</v>
      </c>
    </row>
    <row r="641" spans="1:7" ht="16" thickBot="1"/>
    <row r="642" spans="1:7" ht="17">
      <c r="B642" s="34" t="s">
        <v>47</v>
      </c>
      <c r="C642" s="531" t="s">
        <v>48</v>
      </c>
      <c r="D642" s="532"/>
      <c r="E642" s="532"/>
      <c r="F642" s="533"/>
      <c r="G642" s="2"/>
    </row>
    <row r="643" spans="1:7">
      <c r="B643" s="33" t="s">
        <v>42</v>
      </c>
      <c r="C643" s="41" t="s">
        <v>43</v>
      </c>
      <c r="D643" s="40" t="s">
        <v>44</v>
      </c>
      <c r="E643" s="41" t="s">
        <v>45</v>
      </c>
      <c r="F643" s="48" t="s">
        <v>31</v>
      </c>
    </row>
    <row r="644" spans="1:7">
      <c r="A644" s="26" t="s">
        <v>70</v>
      </c>
      <c r="B644" s="33">
        <f>B638</f>
        <v>24.99</v>
      </c>
      <c r="C644" s="42">
        <v>90</v>
      </c>
      <c r="D644" s="40">
        <v>330</v>
      </c>
      <c r="E644" s="42">
        <v>400</v>
      </c>
      <c r="F644" s="48"/>
    </row>
    <row r="645" spans="1:7" ht="16" thickBot="1">
      <c r="A645" s="26" t="s">
        <v>71</v>
      </c>
      <c r="B645" s="59">
        <f>B639</f>
        <v>16</v>
      </c>
      <c r="C645" s="9">
        <v>1.6</v>
      </c>
      <c r="D645" s="9">
        <v>1.6</v>
      </c>
      <c r="E645" s="63">
        <v>0.3</v>
      </c>
      <c r="F645" s="68"/>
    </row>
    <row r="646" spans="1:7" ht="16" thickBot="1">
      <c r="B646" s="6">
        <f>B640</f>
        <v>399.84</v>
      </c>
      <c r="C646" s="43">
        <f>C645*C644</f>
        <v>144</v>
      </c>
      <c r="D646" s="7">
        <f>D645*D644</f>
        <v>528</v>
      </c>
      <c r="E646" s="47">
        <f>E645*E644</f>
        <v>120</v>
      </c>
      <c r="F646" s="5">
        <f>SUM(B646:E646)</f>
        <v>1191.8399999999999</v>
      </c>
    </row>
    <row r="647" spans="1:7">
      <c r="B647" s="8"/>
      <c r="C647" s="44"/>
      <c r="D647" s="8"/>
      <c r="E647" s="44"/>
      <c r="F647" s="8"/>
    </row>
    <row r="648" spans="1:7" ht="17" thickBot="1">
      <c r="B648" s="35" t="s">
        <v>55</v>
      </c>
      <c r="E648" s="10" t="s">
        <v>33</v>
      </c>
    </row>
    <row r="649" spans="1:7">
      <c r="B649" s="36" t="s">
        <v>56</v>
      </c>
      <c r="C649" s="531" t="s">
        <v>46</v>
      </c>
      <c r="D649" s="532"/>
      <c r="E649" s="532"/>
      <c r="F649" s="533"/>
    </row>
    <row r="650" spans="1:7">
      <c r="B650" s="33" t="s">
        <v>42</v>
      </c>
      <c r="C650" s="41" t="s">
        <v>43</v>
      </c>
      <c r="D650" s="40" t="s">
        <v>44</v>
      </c>
      <c r="E650" s="41" t="s">
        <v>45</v>
      </c>
      <c r="F650" s="48" t="s">
        <v>31</v>
      </c>
    </row>
    <row r="651" spans="1:7">
      <c r="A651" s="26" t="s">
        <v>70</v>
      </c>
      <c r="B651" s="33">
        <f>B638</f>
        <v>24.99</v>
      </c>
      <c r="C651" s="42">
        <v>50</v>
      </c>
      <c r="D651" s="40">
        <v>130</v>
      </c>
      <c r="E651" s="42">
        <v>200</v>
      </c>
      <c r="F651" s="48"/>
    </row>
    <row r="652" spans="1:7" ht="16">
      <c r="B652" s="534" t="s">
        <v>77</v>
      </c>
      <c r="C652" s="535"/>
      <c r="D652" s="535"/>
      <c r="E652" s="535"/>
      <c r="F652" s="536"/>
    </row>
    <row r="653" spans="1:7">
      <c r="A653" s="26" t="s">
        <v>71</v>
      </c>
      <c r="B653" s="69">
        <v>22.4</v>
      </c>
      <c r="C653" s="9">
        <v>0.4</v>
      </c>
      <c r="D653" s="9">
        <v>0.2</v>
      </c>
      <c r="E653" s="9">
        <v>0.1</v>
      </c>
      <c r="F653" s="68"/>
    </row>
    <row r="654" spans="1:7">
      <c r="B654" s="519" t="s">
        <v>81</v>
      </c>
      <c r="C654" s="520"/>
      <c r="D654" s="520"/>
      <c r="E654" s="13">
        <v>1.25</v>
      </c>
      <c r="F654" s="40" t="s">
        <v>49</v>
      </c>
    </row>
    <row r="655" spans="1:7" ht="16" thickBot="1">
      <c r="A655" s="26" t="s">
        <v>71</v>
      </c>
      <c r="B655" s="37" t="s">
        <v>33</v>
      </c>
      <c r="C655" s="63">
        <f>C653*E654</f>
        <v>0.5</v>
      </c>
      <c r="D655" s="63">
        <f>D653*1.25</f>
        <v>0.25</v>
      </c>
      <c r="E655" s="63">
        <f>E653*1.25</f>
        <v>0.125</v>
      </c>
      <c r="F655" s="68"/>
    </row>
    <row r="656" spans="1:7" ht="16" thickBot="1">
      <c r="B656" s="14">
        <f>B653*B651</f>
        <v>559.77599999999995</v>
      </c>
      <c r="C656" s="45">
        <f>C655*C651</f>
        <v>25</v>
      </c>
      <c r="D656" s="14">
        <f>D655*D651</f>
        <v>32.5</v>
      </c>
      <c r="E656" s="45">
        <f>E655*E651</f>
        <v>25</v>
      </c>
      <c r="F656" s="15">
        <f>SUM(B656:E656)</f>
        <v>642.27599999999995</v>
      </c>
    </row>
    <row r="657" spans="1:6">
      <c r="B657" s="8"/>
      <c r="C657" s="44"/>
      <c r="D657" s="8"/>
      <c r="E657" s="44"/>
      <c r="F657" s="8"/>
    </row>
    <row r="658" spans="1:6" ht="17" thickBot="1">
      <c r="B658" s="537" t="s">
        <v>74</v>
      </c>
      <c r="C658" s="538"/>
      <c r="D658" s="538"/>
      <c r="E658" s="538" t="s">
        <v>33</v>
      </c>
      <c r="F658" s="538"/>
    </row>
    <row r="659" spans="1:6">
      <c r="B659" s="36" t="s">
        <v>56</v>
      </c>
      <c r="C659" s="531" t="s">
        <v>46</v>
      </c>
      <c r="D659" s="532"/>
      <c r="E659" s="532"/>
      <c r="F659" s="533"/>
    </row>
    <row r="660" spans="1:6">
      <c r="B660" s="33" t="s">
        <v>42</v>
      </c>
      <c r="C660" s="41" t="s">
        <v>43</v>
      </c>
      <c r="D660" s="40" t="s">
        <v>44</v>
      </c>
      <c r="E660" s="41" t="s">
        <v>45</v>
      </c>
      <c r="F660" s="48" t="s">
        <v>31</v>
      </c>
    </row>
    <row r="661" spans="1:6">
      <c r="A661" s="26" t="s">
        <v>70</v>
      </c>
      <c r="B661" s="33">
        <f>B638</f>
        <v>24.99</v>
      </c>
      <c r="C661" s="42">
        <v>50</v>
      </c>
      <c r="D661" s="40">
        <v>130</v>
      </c>
      <c r="E661" s="42">
        <v>200</v>
      </c>
      <c r="F661" s="48"/>
    </row>
    <row r="662" spans="1:6" ht="16">
      <c r="B662" s="534" t="s">
        <v>78</v>
      </c>
      <c r="C662" s="535"/>
      <c r="D662" s="535"/>
      <c r="E662" s="535"/>
      <c r="F662" s="536"/>
    </row>
    <row r="663" spans="1:6">
      <c r="A663" s="26" t="s">
        <v>71</v>
      </c>
      <c r="B663" s="59">
        <f>B653</f>
        <v>22.4</v>
      </c>
      <c r="C663" s="9">
        <v>3.8</v>
      </c>
      <c r="D663" s="9">
        <v>1.9</v>
      </c>
      <c r="E663" s="9">
        <v>0.6</v>
      </c>
      <c r="F663" s="68"/>
    </row>
    <row r="664" spans="1:6">
      <c r="A664" s="10"/>
      <c r="B664" s="519" t="s">
        <v>89</v>
      </c>
      <c r="C664" s="520"/>
      <c r="D664" s="520"/>
      <c r="E664" s="13">
        <v>1.5</v>
      </c>
      <c r="F664" s="40" t="s">
        <v>49</v>
      </c>
    </row>
    <row r="665" spans="1:6" ht="16" thickBot="1">
      <c r="A665" s="26" t="s">
        <v>71</v>
      </c>
      <c r="B665" s="37" t="s">
        <v>33</v>
      </c>
      <c r="C665" s="64">
        <f>C663*E664</f>
        <v>5.6999999999999993</v>
      </c>
      <c r="D665" s="63">
        <f>D663*E664</f>
        <v>2.8499999999999996</v>
      </c>
      <c r="E665" s="65">
        <f>E663*E664</f>
        <v>0.89999999999999991</v>
      </c>
      <c r="F665" s="67"/>
    </row>
    <row r="666" spans="1:6" ht="16" thickBot="1">
      <c r="A666" s="10"/>
      <c r="B666" s="14">
        <f>B656</f>
        <v>559.77599999999995</v>
      </c>
      <c r="C666" s="45">
        <f>C665*C661</f>
        <v>284.99999999999994</v>
      </c>
      <c r="D666" s="14">
        <f>D665*D661</f>
        <v>370.49999999999994</v>
      </c>
      <c r="E666" s="45">
        <f>E665*E661</f>
        <v>179.99999999999997</v>
      </c>
      <c r="F666" s="15">
        <f>SUM(B666:E666)</f>
        <v>1395.2759999999998</v>
      </c>
    </row>
    <row r="668" spans="1:6" ht="17" thickBot="1">
      <c r="B668" s="38" t="s">
        <v>79</v>
      </c>
    </row>
    <row r="669" spans="1:6">
      <c r="B669" s="36" t="s">
        <v>56</v>
      </c>
      <c r="C669" s="531" t="s">
        <v>46</v>
      </c>
      <c r="D669" s="532"/>
      <c r="E669" s="532"/>
      <c r="F669" s="533"/>
    </row>
    <row r="670" spans="1:6">
      <c r="B670" s="33" t="s">
        <v>42</v>
      </c>
      <c r="C670" s="41" t="s">
        <v>43</v>
      </c>
      <c r="D670" s="40" t="s">
        <v>44</v>
      </c>
      <c r="E670" s="41" t="s">
        <v>45</v>
      </c>
      <c r="F670" s="48" t="s">
        <v>31</v>
      </c>
    </row>
    <row r="671" spans="1:6">
      <c r="A671" s="26" t="s">
        <v>70</v>
      </c>
      <c r="B671" s="33">
        <f>B638</f>
        <v>24.99</v>
      </c>
      <c r="C671" s="42">
        <v>50</v>
      </c>
      <c r="D671" s="40">
        <v>130</v>
      </c>
      <c r="E671" s="42">
        <v>200</v>
      </c>
      <c r="F671" s="48"/>
    </row>
    <row r="672" spans="1:6" ht="16">
      <c r="B672" s="534" t="s">
        <v>80</v>
      </c>
      <c r="C672" s="535"/>
      <c r="D672" s="535"/>
      <c r="E672" s="535"/>
      <c r="F672" s="536"/>
    </row>
    <row r="673" spans="1:9">
      <c r="A673" s="26" t="s">
        <v>71</v>
      </c>
      <c r="B673" s="61">
        <f>B663</f>
        <v>22.4</v>
      </c>
      <c r="C673" s="9">
        <v>7.7</v>
      </c>
      <c r="D673" s="9">
        <v>3.8</v>
      </c>
      <c r="E673" s="9">
        <v>1.3</v>
      </c>
      <c r="F673" s="66"/>
      <c r="G673" s="10"/>
      <c r="H673" s="10"/>
      <c r="I673" s="10"/>
    </row>
    <row r="674" spans="1:9">
      <c r="B674" s="519" t="s">
        <v>90</v>
      </c>
      <c r="C674" s="520"/>
      <c r="D674" s="520"/>
      <c r="E674" s="13">
        <v>1.75</v>
      </c>
      <c r="F674" s="40" t="s">
        <v>49</v>
      </c>
      <c r="G674" s="10"/>
      <c r="H674" s="10"/>
      <c r="I674" s="10"/>
    </row>
    <row r="675" spans="1:9" ht="16" thickBot="1">
      <c r="A675" s="26" t="s">
        <v>71</v>
      </c>
      <c r="B675" s="37" t="s">
        <v>33</v>
      </c>
      <c r="C675" s="64">
        <f>C673*E674</f>
        <v>13.475</v>
      </c>
      <c r="D675" s="63">
        <f>D673*E674</f>
        <v>6.6499999999999995</v>
      </c>
      <c r="E675" s="63">
        <f>E673*E674</f>
        <v>2.2749999999999999</v>
      </c>
      <c r="F675" s="67"/>
      <c r="G675" s="10"/>
      <c r="H675" s="10"/>
      <c r="I675" s="10"/>
    </row>
    <row r="676" spans="1:9" ht="16" thickBot="1">
      <c r="B676" s="14">
        <f>B666</f>
        <v>559.77599999999995</v>
      </c>
      <c r="C676" s="45">
        <f>C675*C671</f>
        <v>673.75</v>
      </c>
      <c r="D676" s="14">
        <f>D675*D671</f>
        <v>864.49999999999989</v>
      </c>
      <c r="E676" s="45">
        <f>E675*E671</f>
        <v>455</v>
      </c>
      <c r="F676" s="15">
        <f>SUM(B676:E676)</f>
        <v>2553.0259999999998</v>
      </c>
    </row>
    <row r="677" spans="1:9" ht="16">
      <c r="B677" s="39" t="s">
        <v>33</v>
      </c>
      <c r="G677" s="2"/>
    </row>
    <row r="678" spans="1:9" ht="16">
      <c r="B678" s="39" t="s">
        <v>33</v>
      </c>
      <c r="G678" s="2"/>
    </row>
    <row r="679" spans="1:9" ht="16">
      <c r="B679" s="39" t="s">
        <v>33</v>
      </c>
      <c r="G679" s="2"/>
    </row>
    <row r="682" spans="1:9">
      <c r="B682" s="539" t="s">
        <v>58</v>
      </c>
      <c r="C682" s="499"/>
      <c r="D682" s="499"/>
      <c r="E682" s="499"/>
      <c r="F682" s="499"/>
      <c r="G682" s="499"/>
      <c r="H682" s="499"/>
      <c r="I682" s="499"/>
    </row>
    <row r="683" spans="1:9">
      <c r="B683" s="4"/>
      <c r="C683" s="4"/>
      <c r="D683" s="4"/>
      <c r="E683" s="4"/>
      <c r="F683" s="4"/>
      <c r="G683" s="4"/>
      <c r="H683" s="4"/>
      <c r="I683" s="4"/>
    </row>
    <row r="684" spans="1:9" ht="17" thickBot="1">
      <c r="B684" s="537" t="s">
        <v>72</v>
      </c>
      <c r="C684" s="538"/>
      <c r="D684" s="538"/>
      <c r="E684" s="538"/>
      <c r="F684" s="538"/>
      <c r="G684" s="2"/>
    </row>
    <row r="685" spans="1:9">
      <c r="B685" s="32" t="s">
        <v>41</v>
      </c>
      <c r="C685" s="531" t="s">
        <v>46</v>
      </c>
      <c r="D685" s="532"/>
      <c r="E685" s="532"/>
      <c r="F685" s="533"/>
    </row>
    <row r="686" spans="1:9">
      <c r="B686" s="33" t="s">
        <v>42</v>
      </c>
      <c r="C686" s="41" t="s">
        <v>68</v>
      </c>
      <c r="D686" s="40" t="s">
        <v>69</v>
      </c>
      <c r="E686" s="41" t="s">
        <v>73</v>
      </c>
      <c r="F686" s="48" t="s">
        <v>31</v>
      </c>
    </row>
    <row r="687" spans="1:9">
      <c r="A687" s="26" t="s">
        <v>70</v>
      </c>
      <c r="B687" s="33">
        <v>44.9</v>
      </c>
      <c r="C687" s="42">
        <v>50</v>
      </c>
      <c r="D687" s="40">
        <v>110</v>
      </c>
      <c r="E687" s="42">
        <v>210</v>
      </c>
      <c r="F687" s="48"/>
    </row>
    <row r="688" spans="1:9" ht="16" thickBot="1">
      <c r="A688" s="26" t="s">
        <v>71</v>
      </c>
      <c r="B688" s="69">
        <v>2</v>
      </c>
      <c r="C688" s="9">
        <v>0.4</v>
      </c>
      <c r="D688" s="63">
        <v>0.2</v>
      </c>
      <c r="E688" s="63">
        <v>0.1</v>
      </c>
      <c r="F688" s="68"/>
    </row>
    <row r="689" spans="1:7" ht="16" thickBot="1">
      <c r="B689" s="6">
        <f>B688*B687</f>
        <v>89.8</v>
      </c>
      <c r="C689" s="43">
        <f>C688*C687</f>
        <v>20</v>
      </c>
      <c r="D689" s="7">
        <f>D688*D687</f>
        <v>22</v>
      </c>
      <c r="E689" s="47">
        <f>E688*E687</f>
        <v>21</v>
      </c>
      <c r="F689" s="5">
        <f>SUM(B689:E689)</f>
        <v>152.80000000000001</v>
      </c>
    </row>
    <row r="690" spans="1:7" ht="16" thickBot="1"/>
    <row r="691" spans="1:7" ht="17">
      <c r="B691" s="34" t="s">
        <v>47</v>
      </c>
      <c r="C691" s="531" t="s">
        <v>48</v>
      </c>
      <c r="D691" s="532"/>
      <c r="E691" s="532"/>
      <c r="F691" s="533"/>
      <c r="G691" s="2"/>
    </row>
    <row r="692" spans="1:7">
      <c r="B692" s="33" t="s">
        <v>42</v>
      </c>
      <c r="C692" s="41" t="s">
        <v>43</v>
      </c>
      <c r="D692" s="40" t="s">
        <v>44</v>
      </c>
      <c r="E692" s="41" t="s">
        <v>45</v>
      </c>
      <c r="F692" s="48" t="s">
        <v>31</v>
      </c>
    </row>
    <row r="693" spans="1:7">
      <c r="A693" s="26" t="s">
        <v>70</v>
      </c>
      <c r="B693" s="33">
        <f>B687</f>
        <v>44.9</v>
      </c>
      <c r="C693" s="42">
        <v>90</v>
      </c>
      <c r="D693" s="40">
        <v>330</v>
      </c>
      <c r="E693" s="42">
        <v>400</v>
      </c>
      <c r="F693" s="48"/>
    </row>
    <row r="694" spans="1:7" ht="16" thickBot="1">
      <c r="A694" s="26" t="s">
        <v>71</v>
      </c>
      <c r="B694" s="59">
        <f>B688</f>
        <v>2</v>
      </c>
      <c r="C694" s="9">
        <v>1.6</v>
      </c>
      <c r="D694" s="9">
        <v>1.6</v>
      </c>
      <c r="E694" s="63">
        <v>0.3</v>
      </c>
      <c r="F694" s="68"/>
    </row>
    <row r="695" spans="1:7" ht="16" thickBot="1">
      <c r="B695" s="6">
        <f>B689</f>
        <v>89.8</v>
      </c>
      <c r="C695" s="43">
        <f>C694*C693</f>
        <v>144</v>
      </c>
      <c r="D695" s="7">
        <f>D694*D693</f>
        <v>528</v>
      </c>
      <c r="E695" s="47">
        <f>E694*E693</f>
        <v>120</v>
      </c>
      <c r="F695" s="5">
        <f>SUM(B695:E695)</f>
        <v>881.8</v>
      </c>
    </row>
    <row r="696" spans="1:7">
      <c r="B696" s="8"/>
      <c r="C696" s="44"/>
      <c r="D696" s="8"/>
      <c r="E696" s="44"/>
      <c r="F696" s="8"/>
    </row>
    <row r="697" spans="1:7" ht="17" thickBot="1">
      <c r="B697" s="35" t="s">
        <v>55</v>
      </c>
      <c r="E697" s="10" t="s">
        <v>33</v>
      </c>
    </row>
    <row r="698" spans="1:7">
      <c r="B698" s="36" t="s">
        <v>56</v>
      </c>
      <c r="C698" s="531" t="s">
        <v>46</v>
      </c>
      <c r="D698" s="532"/>
      <c r="E698" s="532"/>
      <c r="F698" s="533"/>
    </row>
    <row r="699" spans="1:7">
      <c r="B699" s="33" t="s">
        <v>42</v>
      </c>
      <c r="C699" s="41" t="s">
        <v>43</v>
      </c>
      <c r="D699" s="40" t="s">
        <v>44</v>
      </c>
      <c r="E699" s="41" t="s">
        <v>45</v>
      </c>
      <c r="F699" s="48" t="s">
        <v>31</v>
      </c>
    </row>
    <row r="700" spans="1:7">
      <c r="A700" s="26" t="s">
        <v>70</v>
      </c>
      <c r="B700" s="33">
        <f>B687</f>
        <v>44.9</v>
      </c>
      <c r="C700" s="42">
        <v>50</v>
      </c>
      <c r="D700" s="40">
        <v>130</v>
      </c>
      <c r="E700" s="42">
        <v>200</v>
      </c>
      <c r="F700" s="48"/>
    </row>
    <row r="701" spans="1:7" ht="16">
      <c r="B701" s="534" t="s">
        <v>77</v>
      </c>
      <c r="C701" s="535"/>
      <c r="D701" s="535"/>
      <c r="E701" s="535"/>
      <c r="F701" s="536"/>
    </row>
    <row r="702" spans="1:7">
      <c r="A702" s="26" t="s">
        <v>71</v>
      </c>
      <c r="B702" s="69">
        <v>2.8</v>
      </c>
      <c r="C702" s="9">
        <v>0.4</v>
      </c>
      <c r="D702" s="9">
        <v>0.2</v>
      </c>
      <c r="E702" s="9">
        <v>0.1</v>
      </c>
      <c r="F702" s="68"/>
    </row>
    <row r="703" spans="1:7">
      <c r="B703" s="519" t="s">
        <v>81</v>
      </c>
      <c r="C703" s="520"/>
      <c r="D703" s="520"/>
      <c r="E703" s="13">
        <v>1.25</v>
      </c>
      <c r="F703" s="40" t="s">
        <v>49</v>
      </c>
    </row>
    <row r="704" spans="1:7" ht="16" thickBot="1">
      <c r="A704" s="26" t="s">
        <v>71</v>
      </c>
      <c r="B704" s="37" t="s">
        <v>33</v>
      </c>
      <c r="C704" s="63">
        <f>C702*E703</f>
        <v>0.5</v>
      </c>
      <c r="D704" s="63">
        <f>D702*1.25</f>
        <v>0.25</v>
      </c>
      <c r="E704" s="63">
        <f>E702*1.25</f>
        <v>0.125</v>
      </c>
      <c r="F704" s="68"/>
    </row>
    <row r="705" spans="1:6" ht="16" thickBot="1">
      <c r="B705" s="14">
        <f>B702*B700</f>
        <v>125.71999999999998</v>
      </c>
      <c r="C705" s="45">
        <f>C704*C700</f>
        <v>25</v>
      </c>
      <c r="D705" s="14">
        <f>D704*D700</f>
        <v>32.5</v>
      </c>
      <c r="E705" s="45">
        <f>E704*E700</f>
        <v>25</v>
      </c>
      <c r="F705" s="15">
        <f>SUM(B705:E705)</f>
        <v>208.21999999999997</v>
      </c>
    </row>
    <row r="706" spans="1:6">
      <c r="B706" s="8"/>
      <c r="C706" s="44"/>
      <c r="D706" s="8"/>
      <c r="E706" s="44"/>
      <c r="F706" s="8"/>
    </row>
    <row r="707" spans="1:6" ht="17" thickBot="1">
      <c r="B707" s="537" t="s">
        <v>74</v>
      </c>
      <c r="C707" s="538"/>
      <c r="D707" s="538"/>
      <c r="E707" s="538" t="s">
        <v>33</v>
      </c>
      <c r="F707" s="538"/>
    </row>
    <row r="708" spans="1:6">
      <c r="B708" s="36" t="s">
        <v>56</v>
      </c>
      <c r="C708" s="531" t="s">
        <v>46</v>
      </c>
      <c r="D708" s="532"/>
      <c r="E708" s="532"/>
      <c r="F708" s="533"/>
    </row>
    <row r="709" spans="1:6">
      <c r="B709" s="33" t="s">
        <v>42</v>
      </c>
      <c r="C709" s="41" t="s">
        <v>43</v>
      </c>
      <c r="D709" s="40" t="s">
        <v>44</v>
      </c>
      <c r="E709" s="41" t="s">
        <v>45</v>
      </c>
      <c r="F709" s="48" t="s">
        <v>31</v>
      </c>
    </row>
    <row r="710" spans="1:6">
      <c r="A710" s="26" t="s">
        <v>70</v>
      </c>
      <c r="B710" s="33">
        <f>B687</f>
        <v>44.9</v>
      </c>
      <c r="C710" s="42">
        <v>40</v>
      </c>
      <c r="D710" s="40">
        <v>130</v>
      </c>
      <c r="E710" s="42">
        <v>200</v>
      </c>
      <c r="F710" s="48"/>
    </row>
    <row r="711" spans="1:6" ht="16">
      <c r="B711" s="534" t="s">
        <v>78</v>
      </c>
      <c r="C711" s="535"/>
      <c r="D711" s="535"/>
      <c r="E711" s="535"/>
      <c r="F711" s="536"/>
    </row>
    <row r="712" spans="1:6">
      <c r="A712" s="26" t="s">
        <v>71</v>
      </c>
      <c r="B712" s="59">
        <f>B702</f>
        <v>2.8</v>
      </c>
      <c r="C712" s="9">
        <v>0.6</v>
      </c>
      <c r="D712" s="9">
        <v>0.3</v>
      </c>
      <c r="E712" s="9">
        <v>0.1</v>
      </c>
      <c r="F712" s="68"/>
    </row>
    <row r="713" spans="1:6">
      <c r="A713" s="10"/>
      <c r="B713" s="519" t="s">
        <v>89</v>
      </c>
      <c r="C713" s="520"/>
      <c r="D713" s="520"/>
      <c r="E713" s="13">
        <v>1.5</v>
      </c>
      <c r="F713" s="40" t="s">
        <v>49</v>
      </c>
    </row>
    <row r="714" spans="1:6" ht="16" thickBot="1">
      <c r="A714" s="26" t="s">
        <v>71</v>
      </c>
      <c r="B714" s="37" t="s">
        <v>33</v>
      </c>
      <c r="C714" s="64">
        <f>C712*E713</f>
        <v>0.89999999999999991</v>
      </c>
      <c r="D714" s="63">
        <f>D712*E713</f>
        <v>0.44999999999999996</v>
      </c>
      <c r="E714" s="65">
        <f>E712*E713</f>
        <v>0.15000000000000002</v>
      </c>
      <c r="F714" s="67"/>
    </row>
    <row r="715" spans="1:6" ht="16" thickBot="1">
      <c r="A715" s="10"/>
      <c r="B715" s="14">
        <f>B705</f>
        <v>125.71999999999998</v>
      </c>
      <c r="C715" s="45">
        <f>C714*C710</f>
        <v>36</v>
      </c>
      <c r="D715" s="14">
        <f>D714*D710</f>
        <v>58.499999999999993</v>
      </c>
      <c r="E715" s="45">
        <f>E714*E710</f>
        <v>30.000000000000004</v>
      </c>
      <c r="F715" s="15">
        <f>SUM(B715:E715)</f>
        <v>250.21999999999997</v>
      </c>
    </row>
    <row r="717" spans="1:6" ht="17" thickBot="1">
      <c r="B717" s="38" t="s">
        <v>79</v>
      </c>
    </row>
    <row r="718" spans="1:6">
      <c r="B718" s="36" t="s">
        <v>56</v>
      </c>
      <c r="C718" s="531" t="s">
        <v>46</v>
      </c>
      <c r="D718" s="532"/>
      <c r="E718" s="532"/>
      <c r="F718" s="533"/>
    </row>
    <row r="719" spans="1:6">
      <c r="B719" s="33" t="s">
        <v>42</v>
      </c>
      <c r="C719" s="41" t="s">
        <v>43</v>
      </c>
      <c r="D719" s="40" t="s">
        <v>44</v>
      </c>
      <c r="E719" s="41" t="s">
        <v>45</v>
      </c>
      <c r="F719" s="48" t="s">
        <v>31</v>
      </c>
    </row>
    <row r="720" spans="1:6">
      <c r="A720" s="26" t="s">
        <v>70</v>
      </c>
      <c r="B720" s="33">
        <f>B687</f>
        <v>44.9</v>
      </c>
      <c r="C720" s="42">
        <v>50</v>
      </c>
      <c r="D720" s="40">
        <v>130</v>
      </c>
      <c r="E720" s="42">
        <v>200</v>
      </c>
      <c r="F720" s="48"/>
    </row>
    <row r="721" spans="1:9" ht="16">
      <c r="B721" s="534" t="s">
        <v>80</v>
      </c>
      <c r="C721" s="535"/>
      <c r="D721" s="535"/>
      <c r="E721" s="535"/>
      <c r="F721" s="536"/>
    </row>
    <row r="722" spans="1:9">
      <c r="A722" s="26" t="s">
        <v>71</v>
      </c>
      <c r="B722" s="61">
        <f>B712</f>
        <v>2.8</v>
      </c>
      <c r="C722" s="9">
        <v>2.8</v>
      </c>
      <c r="D722" s="9">
        <v>1.4</v>
      </c>
      <c r="E722" s="9">
        <v>0.5</v>
      </c>
      <c r="F722" s="66"/>
      <c r="G722" s="10"/>
      <c r="H722" s="10"/>
      <c r="I722" s="10"/>
    </row>
    <row r="723" spans="1:9">
      <c r="B723" s="519" t="s">
        <v>90</v>
      </c>
      <c r="C723" s="520"/>
      <c r="D723" s="520"/>
      <c r="E723" s="13">
        <v>1.75</v>
      </c>
      <c r="F723" s="40" t="s">
        <v>49</v>
      </c>
      <c r="G723" s="10"/>
      <c r="H723" s="10"/>
      <c r="I723" s="10"/>
    </row>
    <row r="724" spans="1:9" ht="16" thickBot="1">
      <c r="A724" s="26" t="s">
        <v>71</v>
      </c>
      <c r="B724" s="37" t="s">
        <v>33</v>
      </c>
      <c r="C724" s="64">
        <f>C722*E723</f>
        <v>4.8999999999999995</v>
      </c>
      <c r="D724" s="63">
        <f>D722*E723</f>
        <v>2.4499999999999997</v>
      </c>
      <c r="E724" s="63">
        <f>E722*E723</f>
        <v>0.875</v>
      </c>
      <c r="F724" s="67"/>
      <c r="G724" s="10"/>
      <c r="H724" s="10"/>
      <c r="I724" s="10"/>
    </row>
    <row r="725" spans="1:9" ht="16" thickBot="1">
      <c r="B725" s="14">
        <f>B715</f>
        <v>125.71999999999998</v>
      </c>
      <c r="C725" s="45">
        <f>C724*C720</f>
        <v>244.99999999999997</v>
      </c>
      <c r="D725" s="14">
        <f>D724*D720</f>
        <v>318.49999999999994</v>
      </c>
      <c r="E725" s="45">
        <f>E724*E720</f>
        <v>175</v>
      </c>
      <c r="F725" s="15">
        <f>SUM(B725:E725)</f>
        <v>864.21999999999991</v>
      </c>
    </row>
    <row r="726" spans="1:9" ht="16">
      <c r="B726" s="39" t="s">
        <v>33</v>
      </c>
      <c r="G726" s="2"/>
    </row>
    <row r="728" spans="1:9">
      <c r="B728" s="539" t="s">
        <v>59</v>
      </c>
      <c r="C728" s="499"/>
      <c r="D728" s="499"/>
      <c r="E728" s="499"/>
      <c r="F728" s="499"/>
      <c r="G728" s="499"/>
      <c r="H728" s="499"/>
      <c r="I728" s="499"/>
    </row>
    <row r="729" spans="1:9">
      <c r="B729" s="4"/>
      <c r="C729" s="4"/>
      <c r="D729" s="4"/>
      <c r="E729" s="4"/>
      <c r="F729" s="4"/>
      <c r="G729" s="4"/>
      <c r="H729" s="4"/>
      <c r="I729" s="4"/>
    </row>
    <row r="730" spans="1:9" ht="17" thickBot="1">
      <c r="B730" s="537" t="s">
        <v>72</v>
      </c>
      <c r="C730" s="538"/>
      <c r="D730" s="538"/>
      <c r="E730" s="538"/>
      <c r="F730" s="538"/>
      <c r="G730" s="2"/>
    </row>
    <row r="731" spans="1:9">
      <c r="B731" s="32" t="s">
        <v>41</v>
      </c>
      <c r="C731" s="531" t="s">
        <v>46</v>
      </c>
      <c r="D731" s="532"/>
      <c r="E731" s="532"/>
      <c r="F731" s="533"/>
    </row>
    <row r="732" spans="1:9">
      <c r="B732" s="33" t="s">
        <v>42</v>
      </c>
      <c r="C732" s="41" t="s">
        <v>68</v>
      </c>
      <c r="D732" s="40" t="s">
        <v>69</v>
      </c>
      <c r="E732" s="41" t="s">
        <v>73</v>
      </c>
      <c r="F732" s="48" t="s">
        <v>31</v>
      </c>
    </row>
    <row r="733" spans="1:9">
      <c r="A733" s="26" t="s">
        <v>70</v>
      </c>
      <c r="B733" s="33">
        <v>79.900000000000006</v>
      </c>
      <c r="C733" s="42">
        <v>50</v>
      </c>
      <c r="D733" s="40">
        <v>110</v>
      </c>
      <c r="E733" s="42">
        <v>210</v>
      </c>
      <c r="F733" s="48"/>
    </row>
    <row r="734" spans="1:9" ht="16" thickBot="1">
      <c r="A734" s="26" t="s">
        <v>71</v>
      </c>
      <c r="B734" s="69">
        <v>1</v>
      </c>
      <c r="C734" s="9">
        <v>0.4</v>
      </c>
      <c r="D734" s="63">
        <v>0.2</v>
      </c>
      <c r="E734" s="62">
        <v>0.1</v>
      </c>
      <c r="F734" s="68"/>
    </row>
    <row r="735" spans="1:9" ht="16" thickBot="1">
      <c r="B735" s="6">
        <f>B734*B733</f>
        <v>79.900000000000006</v>
      </c>
      <c r="C735" s="43">
        <f>C734*C733</f>
        <v>20</v>
      </c>
      <c r="D735" s="7">
        <f>D734*D733</f>
        <v>22</v>
      </c>
      <c r="E735" s="47">
        <f>E734*E733</f>
        <v>21</v>
      </c>
      <c r="F735" s="5">
        <f>SUM(B735:E735)</f>
        <v>142.9</v>
      </c>
    </row>
    <row r="736" spans="1:9" ht="16" thickBot="1"/>
    <row r="737" spans="1:7" ht="17">
      <c r="B737" s="34" t="s">
        <v>47</v>
      </c>
      <c r="C737" s="531" t="s">
        <v>48</v>
      </c>
      <c r="D737" s="532"/>
      <c r="E737" s="532"/>
      <c r="F737" s="533"/>
      <c r="G737" s="2"/>
    </row>
    <row r="738" spans="1:7">
      <c r="B738" s="33" t="s">
        <v>42</v>
      </c>
      <c r="C738" s="41" t="s">
        <v>43</v>
      </c>
      <c r="D738" s="40" t="s">
        <v>44</v>
      </c>
      <c r="E738" s="41" t="s">
        <v>45</v>
      </c>
      <c r="F738" s="48" t="s">
        <v>31</v>
      </c>
    </row>
    <row r="739" spans="1:7">
      <c r="A739" s="26" t="s">
        <v>70</v>
      </c>
      <c r="B739" s="33">
        <f>B733</f>
        <v>79.900000000000006</v>
      </c>
      <c r="C739" s="42">
        <v>90</v>
      </c>
      <c r="D739" s="40">
        <v>330</v>
      </c>
      <c r="E739" s="42">
        <v>400</v>
      </c>
      <c r="F739" s="48"/>
    </row>
    <row r="740" spans="1:7" ht="16" thickBot="1">
      <c r="A740" s="26" t="s">
        <v>71</v>
      </c>
      <c r="B740" s="59">
        <f>B734</f>
        <v>1</v>
      </c>
      <c r="C740" s="9">
        <v>0.4</v>
      </c>
      <c r="D740" s="9">
        <v>0.4</v>
      </c>
      <c r="E740" s="63">
        <v>7.0000000000000007E-2</v>
      </c>
      <c r="F740" s="68"/>
    </row>
    <row r="741" spans="1:7" ht="16" thickBot="1">
      <c r="B741" s="6">
        <f>B735</f>
        <v>79.900000000000006</v>
      </c>
      <c r="C741" s="43">
        <f>C740*C739</f>
        <v>36</v>
      </c>
      <c r="D741" s="7">
        <f>D740*D739</f>
        <v>132</v>
      </c>
      <c r="E741" s="47">
        <f>E740*E739</f>
        <v>28.000000000000004</v>
      </c>
      <c r="F741" s="5">
        <f>SUM(B741:E741)</f>
        <v>275.90000000000003</v>
      </c>
    </row>
    <row r="742" spans="1:7">
      <c r="B742" s="8"/>
      <c r="C742" s="44"/>
      <c r="D742" s="8"/>
      <c r="E742" s="44"/>
      <c r="F742" s="8"/>
    </row>
    <row r="743" spans="1:7" ht="17" thickBot="1">
      <c r="B743" s="35" t="s">
        <v>55</v>
      </c>
      <c r="E743" s="10" t="s">
        <v>33</v>
      </c>
    </row>
    <row r="744" spans="1:7">
      <c r="B744" s="36" t="s">
        <v>56</v>
      </c>
      <c r="C744" s="531" t="s">
        <v>46</v>
      </c>
      <c r="D744" s="532"/>
      <c r="E744" s="532"/>
      <c r="F744" s="533"/>
    </row>
    <row r="745" spans="1:7">
      <c r="B745" s="33" t="s">
        <v>42</v>
      </c>
      <c r="C745" s="41" t="s">
        <v>43</v>
      </c>
      <c r="D745" s="40" t="s">
        <v>44</v>
      </c>
      <c r="E745" s="41" t="s">
        <v>45</v>
      </c>
      <c r="F745" s="48" t="s">
        <v>31</v>
      </c>
    </row>
    <row r="746" spans="1:7">
      <c r="A746" s="26" t="s">
        <v>70</v>
      </c>
      <c r="B746" s="33">
        <f>B733</f>
        <v>79.900000000000006</v>
      </c>
      <c r="C746" s="42">
        <v>50</v>
      </c>
      <c r="D746" s="40">
        <v>130</v>
      </c>
      <c r="E746" s="42">
        <v>200</v>
      </c>
      <c r="F746" s="48"/>
    </row>
    <row r="747" spans="1:7" ht="16">
      <c r="B747" s="534" t="s">
        <v>77</v>
      </c>
      <c r="C747" s="535"/>
      <c r="D747" s="535"/>
      <c r="E747" s="535"/>
      <c r="F747" s="536"/>
    </row>
    <row r="748" spans="1:7">
      <c r="A748" s="26" t="s">
        <v>71</v>
      </c>
      <c r="B748" s="69">
        <f>B740*1.5</f>
        <v>1.5</v>
      </c>
      <c r="C748" s="9">
        <v>0.4</v>
      </c>
      <c r="D748" s="9">
        <v>0.2</v>
      </c>
      <c r="E748" s="9">
        <v>0.1</v>
      </c>
      <c r="F748" s="68"/>
    </row>
    <row r="749" spans="1:7">
      <c r="B749" s="519" t="s">
        <v>81</v>
      </c>
      <c r="C749" s="520"/>
      <c r="D749" s="520"/>
      <c r="E749" s="13">
        <v>1.25</v>
      </c>
      <c r="F749" s="40" t="s">
        <v>49</v>
      </c>
    </row>
    <row r="750" spans="1:7" ht="16" thickBot="1">
      <c r="A750" s="26" t="s">
        <v>71</v>
      </c>
      <c r="B750" s="37" t="s">
        <v>33</v>
      </c>
      <c r="C750" s="63">
        <f>C748*E749</f>
        <v>0.5</v>
      </c>
      <c r="D750" s="63">
        <f>D748*1.25</f>
        <v>0.25</v>
      </c>
      <c r="E750" s="63">
        <f>E748*1.25</f>
        <v>0.125</v>
      </c>
      <c r="F750" s="68"/>
    </row>
    <row r="751" spans="1:7" ht="16" thickBot="1">
      <c r="B751" s="14">
        <f>B748*B746</f>
        <v>119.85000000000001</v>
      </c>
      <c r="C751" s="45">
        <f>C750*C746</f>
        <v>25</v>
      </c>
      <c r="D751" s="14">
        <f>D750*D746</f>
        <v>32.5</v>
      </c>
      <c r="E751" s="45">
        <f>E750*E746</f>
        <v>25</v>
      </c>
      <c r="F751" s="15">
        <f>SUM(B751:E751)</f>
        <v>202.35000000000002</v>
      </c>
    </row>
    <row r="752" spans="1:7">
      <c r="B752" s="8"/>
      <c r="C752" s="44"/>
      <c r="D752" s="8"/>
      <c r="E752" s="44"/>
      <c r="F752" s="8"/>
    </row>
    <row r="753" spans="1:9" ht="17" thickBot="1">
      <c r="B753" s="537" t="s">
        <v>74</v>
      </c>
      <c r="C753" s="538"/>
      <c r="D753" s="538"/>
      <c r="E753" s="538" t="s">
        <v>33</v>
      </c>
      <c r="F753" s="538"/>
    </row>
    <row r="754" spans="1:9">
      <c r="B754" s="36" t="s">
        <v>56</v>
      </c>
      <c r="C754" s="531" t="s">
        <v>46</v>
      </c>
      <c r="D754" s="532"/>
      <c r="E754" s="532"/>
      <c r="F754" s="533"/>
    </row>
    <row r="755" spans="1:9">
      <c r="B755" s="33" t="s">
        <v>42</v>
      </c>
      <c r="C755" s="41" t="s">
        <v>43</v>
      </c>
      <c r="D755" s="40" t="s">
        <v>44</v>
      </c>
      <c r="E755" s="41" t="s">
        <v>45</v>
      </c>
      <c r="F755" s="48" t="s">
        <v>31</v>
      </c>
    </row>
    <row r="756" spans="1:9">
      <c r="A756" s="26" t="s">
        <v>70</v>
      </c>
      <c r="B756" s="33">
        <f>B733</f>
        <v>79.900000000000006</v>
      </c>
      <c r="C756" s="42">
        <v>50</v>
      </c>
      <c r="D756" s="40">
        <v>130</v>
      </c>
      <c r="E756" s="42">
        <v>200</v>
      </c>
      <c r="F756" s="48"/>
    </row>
    <row r="757" spans="1:9" ht="16">
      <c r="B757" s="534" t="s">
        <v>78</v>
      </c>
      <c r="C757" s="535"/>
      <c r="D757" s="535"/>
      <c r="E757" s="535"/>
      <c r="F757" s="536"/>
    </row>
    <row r="758" spans="1:9">
      <c r="A758" s="26" t="s">
        <v>71</v>
      </c>
      <c r="B758" s="59">
        <f>B748</f>
        <v>1.5</v>
      </c>
      <c r="C758" s="9">
        <v>0.8</v>
      </c>
      <c r="D758" s="9">
        <v>0.4</v>
      </c>
      <c r="E758" s="9">
        <v>0.1</v>
      </c>
      <c r="F758" s="68"/>
    </row>
    <row r="759" spans="1:9">
      <c r="A759" s="10"/>
      <c r="B759" s="519" t="s">
        <v>89</v>
      </c>
      <c r="C759" s="520"/>
      <c r="D759" s="520"/>
      <c r="E759" s="13">
        <v>1.5</v>
      </c>
      <c r="F759" s="40" t="s">
        <v>49</v>
      </c>
    </row>
    <row r="760" spans="1:9" ht="16" thickBot="1">
      <c r="A760" s="26" t="s">
        <v>71</v>
      </c>
      <c r="B760" s="37" t="s">
        <v>33</v>
      </c>
      <c r="C760" s="64">
        <f>C758*E759</f>
        <v>1.2000000000000002</v>
      </c>
      <c r="D760" s="63">
        <f>D758*E759</f>
        <v>0.60000000000000009</v>
      </c>
      <c r="E760" s="142">
        <f>E758*E759</f>
        <v>0.15000000000000002</v>
      </c>
      <c r="F760" s="67"/>
    </row>
    <row r="761" spans="1:9" ht="16" thickBot="1">
      <c r="A761" s="10"/>
      <c r="B761" s="14">
        <f>B751</f>
        <v>119.85000000000001</v>
      </c>
      <c r="C761" s="45">
        <f>C760*C756</f>
        <v>60.000000000000007</v>
      </c>
      <c r="D761" s="14">
        <f>D760*D756</f>
        <v>78.000000000000014</v>
      </c>
      <c r="E761" s="45">
        <f>E760*E756</f>
        <v>30.000000000000004</v>
      </c>
      <c r="F761" s="15">
        <f>SUM(B761:E761)</f>
        <v>287.85000000000002</v>
      </c>
    </row>
    <row r="763" spans="1:9" ht="17" thickBot="1">
      <c r="B763" s="38" t="s">
        <v>79</v>
      </c>
    </row>
    <row r="764" spans="1:9">
      <c r="B764" s="36" t="s">
        <v>56</v>
      </c>
      <c r="C764" s="531" t="s">
        <v>46</v>
      </c>
      <c r="D764" s="532"/>
      <c r="E764" s="532"/>
      <c r="F764" s="533"/>
    </row>
    <row r="765" spans="1:9">
      <c r="B765" s="33" t="s">
        <v>42</v>
      </c>
      <c r="C765" s="41" t="s">
        <v>43</v>
      </c>
      <c r="D765" s="40" t="s">
        <v>44</v>
      </c>
      <c r="E765" s="41" t="s">
        <v>45</v>
      </c>
      <c r="F765" s="48" t="s">
        <v>31</v>
      </c>
    </row>
    <row r="766" spans="1:9">
      <c r="A766" s="26" t="s">
        <v>70</v>
      </c>
      <c r="B766" s="33">
        <f>B733</f>
        <v>79.900000000000006</v>
      </c>
      <c r="C766" s="42">
        <v>50</v>
      </c>
      <c r="D766" s="40">
        <v>130</v>
      </c>
      <c r="E766" s="42">
        <v>200</v>
      </c>
      <c r="F766" s="48"/>
    </row>
    <row r="767" spans="1:9" ht="16">
      <c r="B767" s="534" t="s">
        <v>80</v>
      </c>
      <c r="C767" s="535"/>
      <c r="D767" s="535"/>
      <c r="E767" s="535"/>
      <c r="F767" s="536"/>
    </row>
    <row r="768" spans="1:9">
      <c r="A768" s="26" t="s">
        <v>71</v>
      </c>
      <c r="B768" s="61">
        <f>B758</f>
        <v>1.5</v>
      </c>
      <c r="C768" s="9">
        <v>0.9</v>
      </c>
      <c r="D768" s="9">
        <v>0.4</v>
      </c>
      <c r="E768" s="9">
        <v>0.14000000000000001</v>
      </c>
      <c r="F768" s="66"/>
      <c r="G768" s="10"/>
      <c r="H768" s="10"/>
      <c r="I768" s="10"/>
    </row>
    <row r="769" spans="1:9">
      <c r="B769" s="519" t="s">
        <v>90</v>
      </c>
      <c r="C769" s="520"/>
      <c r="D769" s="520"/>
      <c r="E769" s="13">
        <v>1.75</v>
      </c>
      <c r="F769" s="40" t="s">
        <v>49</v>
      </c>
      <c r="G769" s="10"/>
      <c r="H769" s="10"/>
      <c r="I769" s="10"/>
    </row>
    <row r="770" spans="1:9" ht="16" thickBot="1">
      <c r="A770" s="26" t="s">
        <v>71</v>
      </c>
      <c r="B770" s="37" t="s">
        <v>33</v>
      </c>
      <c r="C770" s="64">
        <f>C768*E769</f>
        <v>1.575</v>
      </c>
      <c r="D770" s="62">
        <f>D768*E769</f>
        <v>0.70000000000000007</v>
      </c>
      <c r="E770" s="62">
        <f>E768*E769</f>
        <v>0.24500000000000002</v>
      </c>
      <c r="F770" s="67"/>
      <c r="G770" s="10"/>
      <c r="H770" s="10"/>
      <c r="I770" s="10"/>
    </row>
    <row r="771" spans="1:9" ht="16" thickBot="1">
      <c r="B771" s="14">
        <f>B761</f>
        <v>119.85000000000001</v>
      </c>
      <c r="C771" s="45">
        <f>C770*C766</f>
        <v>78.75</v>
      </c>
      <c r="D771" s="14">
        <f>D770*D766</f>
        <v>91.000000000000014</v>
      </c>
      <c r="E771" s="45">
        <f>E770*E766</f>
        <v>49.000000000000007</v>
      </c>
      <c r="F771" s="15">
        <f>SUM(B771:E771)</f>
        <v>338.6</v>
      </c>
    </row>
    <row r="774" spans="1:9">
      <c r="B774" s="539" t="s">
        <v>135</v>
      </c>
      <c r="C774" s="499"/>
      <c r="D774" s="499"/>
      <c r="E774" s="499"/>
      <c r="F774" s="499"/>
      <c r="G774" s="499"/>
      <c r="H774" s="499"/>
      <c r="I774" s="499"/>
    </row>
    <row r="775" spans="1:9">
      <c r="B775" s="4"/>
      <c r="C775" s="4"/>
      <c r="D775" s="4"/>
      <c r="E775" s="4"/>
      <c r="F775" s="4"/>
      <c r="G775" s="4"/>
      <c r="H775" s="4"/>
      <c r="I775" s="4"/>
    </row>
    <row r="776" spans="1:9" ht="17" thickBot="1">
      <c r="B776" s="537" t="s">
        <v>72</v>
      </c>
      <c r="C776" s="538"/>
      <c r="D776" s="538"/>
      <c r="E776" s="538"/>
      <c r="F776" s="538"/>
      <c r="G776" s="2"/>
    </row>
    <row r="777" spans="1:9">
      <c r="B777" s="32" t="s">
        <v>41</v>
      </c>
      <c r="C777" s="531" t="s">
        <v>46</v>
      </c>
      <c r="D777" s="532"/>
      <c r="E777" s="532"/>
      <c r="F777" s="533"/>
    </row>
    <row r="778" spans="1:9">
      <c r="B778" s="33" t="s">
        <v>42</v>
      </c>
      <c r="C778" s="41" t="s">
        <v>68</v>
      </c>
      <c r="D778" s="40" t="s">
        <v>69</v>
      </c>
      <c r="E778" s="41" t="s">
        <v>73</v>
      </c>
      <c r="F778" s="48" t="s">
        <v>31</v>
      </c>
    </row>
    <row r="779" spans="1:9">
      <c r="A779" s="26" t="s">
        <v>70</v>
      </c>
      <c r="B779" s="33">
        <v>54.95</v>
      </c>
      <c r="C779" s="42">
        <v>50</v>
      </c>
      <c r="D779" s="40">
        <v>110</v>
      </c>
      <c r="E779" s="42">
        <v>210</v>
      </c>
      <c r="F779" s="48"/>
    </row>
    <row r="780" spans="1:9" ht="16" thickBot="1">
      <c r="A780" s="26" t="s">
        <v>71</v>
      </c>
      <c r="B780" s="69">
        <v>0.6</v>
      </c>
      <c r="C780" s="9">
        <v>1.8</v>
      </c>
      <c r="D780" s="63">
        <v>0.9</v>
      </c>
      <c r="E780" s="63">
        <v>0.3</v>
      </c>
      <c r="F780" s="68"/>
    </row>
    <row r="781" spans="1:9" ht="16" thickBot="1">
      <c r="B781" s="6">
        <f>B780*B779</f>
        <v>32.97</v>
      </c>
      <c r="C781" s="43">
        <f>C780*C779</f>
        <v>90</v>
      </c>
      <c r="D781" s="7">
        <f>D780*D779</f>
        <v>99</v>
      </c>
      <c r="E781" s="47">
        <f>E780*E779</f>
        <v>63</v>
      </c>
      <c r="F781" s="5">
        <f>SUM(B781:E781)</f>
        <v>284.97000000000003</v>
      </c>
    </row>
    <row r="782" spans="1:9" ht="16" thickBot="1"/>
    <row r="783" spans="1:9" ht="17">
      <c r="B783" s="34" t="s">
        <v>47</v>
      </c>
      <c r="C783" s="531" t="s">
        <v>48</v>
      </c>
      <c r="D783" s="532"/>
      <c r="E783" s="532"/>
      <c r="F783" s="533"/>
      <c r="G783" s="2"/>
    </row>
    <row r="784" spans="1:9">
      <c r="B784" s="33" t="s">
        <v>42</v>
      </c>
      <c r="C784" s="41" t="s">
        <v>43</v>
      </c>
      <c r="D784" s="40" t="s">
        <v>44</v>
      </c>
      <c r="E784" s="41" t="s">
        <v>45</v>
      </c>
      <c r="F784" s="48" t="s">
        <v>31</v>
      </c>
    </row>
    <row r="785" spans="1:6">
      <c r="A785" s="26" t="s">
        <v>70</v>
      </c>
      <c r="B785" s="33">
        <f>B779</f>
        <v>54.95</v>
      </c>
      <c r="C785" s="42">
        <v>90</v>
      </c>
      <c r="D785" s="40">
        <v>330</v>
      </c>
      <c r="E785" s="42">
        <v>400</v>
      </c>
      <c r="F785" s="48"/>
    </row>
    <row r="786" spans="1:6" ht="16" thickBot="1">
      <c r="A786" s="26" t="s">
        <v>71</v>
      </c>
      <c r="B786" s="59">
        <f>B780</f>
        <v>0.6</v>
      </c>
      <c r="C786" s="9">
        <v>1.8</v>
      </c>
      <c r="D786" s="9">
        <v>1.8</v>
      </c>
      <c r="E786" s="63">
        <v>0.3</v>
      </c>
      <c r="F786" s="68"/>
    </row>
    <row r="787" spans="1:6" ht="16" thickBot="1">
      <c r="B787" s="6">
        <f>B781</f>
        <v>32.97</v>
      </c>
      <c r="C787" s="43">
        <f>C786*C785</f>
        <v>162</v>
      </c>
      <c r="D787" s="7">
        <f>D786*D785</f>
        <v>594</v>
      </c>
      <c r="E787" s="47">
        <f>E786*E785</f>
        <v>120</v>
      </c>
      <c r="F787" s="5">
        <f>SUM(B787:E787)</f>
        <v>908.97</v>
      </c>
    </row>
    <row r="788" spans="1:6">
      <c r="B788" s="8"/>
      <c r="C788" s="44"/>
      <c r="D788" s="8"/>
      <c r="E788" s="44"/>
      <c r="F788" s="8"/>
    </row>
    <row r="789" spans="1:6" ht="17" thickBot="1">
      <c r="B789" s="35" t="s">
        <v>55</v>
      </c>
      <c r="E789" s="10" t="s">
        <v>33</v>
      </c>
    </row>
    <row r="790" spans="1:6">
      <c r="B790" s="36" t="s">
        <v>56</v>
      </c>
      <c r="C790" s="531" t="s">
        <v>46</v>
      </c>
      <c r="D790" s="532"/>
      <c r="E790" s="532"/>
      <c r="F790" s="533"/>
    </row>
    <row r="791" spans="1:6">
      <c r="B791" s="33" t="s">
        <v>42</v>
      </c>
      <c r="C791" s="41" t="s">
        <v>43</v>
      </c>
      <c r="D791" s="40" t="s">
        <v>44</v>
      </c>
      <c r="E791" s="41" t="s">
        <v>45</v>
      </c>
      <c r="F791" s="48" t="s">
        <v>31</v>
      </c>
    </row>
    <row r="792" spans="1:6">
      <c r="A792" s="26" t="s">
        <v>70</v>
      </c>
      <c r="B792" s="33">
        <f>B779</f>
        <v>54.95</v>
      </c>
      <c r="C792" s="42">
        <v>50</v>
      </c>
      <c r="D792" s="40">
        <v>130</v>
      </c>
      <c r="E792" s="42">
        <v>200</v>
      </c>
      <c r="F792" s="48"/>
    </row>
    <row r="793" spans="1:6" ht="16">
      <c r="B793" s="534" t="s">
        <v>77</v>
      </c>
      <c r="C793" s="535"/>
      <c r="D793" s="535"/>
      <c r="E793" s="535"/>
      <c r="F793" s="536"/>
    </row>
    <row r="794" spans="1:6">
      <c r="A794" s="26" t="s">
        <v>71</v>
      </c>
      <c r="B794" s="69">
        <v>0.9</v>
      </c>
      <c r="C794" s="9">
        <v>1.8</v>
      </c>
      <c r="D794" s="9">
        <v>0.9</v>
      </c>
      <c r="E794" s="9">
        <v>0.3</v>
      </c>
      <c r="F794" s="68"/>
    </row>
    <row r="795" spans="1:6">
      <c r="B795" s="519" t="s">
        <v>81</v>
      </c>
      <c r="C795" s="520"/>
      <c r="D795" s="520"/>
      <c r="E795" s="13">
        <v>1.25</v>
      </c>
      <c r="F795" s="40" t="s">
        <v>49</v>
      </c>
    </row>
    <row r="796" spans="1:6" ht="16" thickBot="1">
      <c r="A796" s="26" t="s">
        <v>71</v>
      </c>
      <c r="B796" s="37" t="s">
        <v>33</v>
      </c>
      <c r="C796" s="63">
        <f>C794*E795</f>
        <v>2.25</v>
      </c>
      <c r="D796" s="63">
        <f>D794*1.25</f>
        <v>1.125</v>
      </c>
      <c r="E796" s="63">
        <f>E794*1.25</f>
        <v>0.375</v>
      </c>
      <c r="F796" s="68"/>
    </row>
    <row r="797" spans="1:6" ht="16" thickBot="1">
      <c r="B797" s="14">
        <f>B794*B792</f>
        <v>49.455000000000005</v>
      </c>
      <c r="C797" s="45">
        <f>C796*C792</f>
        <v>112.5</v>
      </c>
      <c r="D797" s="14">
        <f>D796*D792</f>
        <v>146.25</v>
      </c>
      <c r="E797" s="45">
        <f>E796*E792</f>
        <v>75</v>
      </c>
      <c r="F797" s="15">
        <f>SUM(B797:E797)</f>
        <v>383.20500000000004</v>
      </c>
    </row>
    <row r="798" spans="1:6">
      <c r="B798" s="8"/>
      <c r="C798" s="44"/>
      <c r="D798" s="8"/>
      <c r="E798" s="44"/>
      <c r="F798" s="8"/>
    </row>
    <row r="799" spans="1:6" ht="17" thickBot="1">
      <c r="B799" s="537" t="s">
        <v>74</v>
      </c>
      <c r="C799" s="538"/>
      <c r="D799" s="538"/>
      <c r="E799" s="538" t="s">
        <v>33</v>
      </c>
      <c r="F799" s="538"/>
    </row>
    <row r="800" spans="1:6">
      <c r="B800" s="36" t="s">
        <v>56</v>
      </c>
      <c r="C800" s="531" t="s">
        <v>46</v>
      </c>
      <c r="D800" s="532"/>
      <c r="E800" s="532"/>
      <c r="F800" s="533"/>
    </row>
    <row r="801" spans="1:9">
      <c r="B801" s="33" t="s">
        <v>42</v>
      </c>
      <c r="C801" s="41" t="s">
        <v>43</v>
      </c>
      <c r="D801" s="40" t="s">
        <v>44</v>
      </c>
      <c r="E801" s="41" t="s">
        <v>45</v>
      </c>
      <c r="F801" s="48" t="s">
        <v>31</v>
      </c>
    </row>
    <row r="802" spans="1:9">
      <c r="A802" s="26" t="s">
        <v>70</v>
      </c>
      <c r="B802" s="33">
        <f>B779</f>
        <v>54.95</v>
      </c>
      <c r="C802" s="42">
        <v>50</v>
      </c>
      <c r="D802" s="40">
        <v>130</v>
      </c>
      <c r="E802" s="42">
        <v>200</v>
      </c>
      <c r="F802" s="48"/>
    </row>
    <row r="803" spans="1:9" ht="16">
      <c r="B803" s="534" t="s">
        <v>78</v>
      </c>
      <c r="C803" s="535"/>
      <c r="D803" s="535"/>
      <c r="E803" s="535"/>
      <c r="F803" s="536"/>
    </row>
    <row r="804" spans="1:9">
      <c r="A804" s="26" t="s">
        <v>71</v>
      </c>
      <c r="B804" s="59">
        <f>B794</f>
        <v>0.9</v>
      </c>
      <c r="C804" s="9">
        <v>2.7</v>
      </c>
      <c r="D804" s="9">
        <v>1.4</v>
      </c>
      <c r="E804" s="9">
        <v>0.5</v>
      </c>
      <c r="F804" s="68"/>
    </row>
    <row r="805" spans="1:9">
      <c r="A805" s="10"/>
      <c r="B805" s="519" t="s">
        <v>89</v>
      </c>
      <c r="C805" s="520"/>
      <c r="D805" s="520"/>
      <c r="E805" s="13">
        <v>1.5</v>
      </c>
      <c r="F805" s="40" t="s">
        <v>49</v>
      </c>
    </row>
    <row r="806" spans="1:9" ht="16" thickBot="1">
      <c r="A806" s="26" t="s">
        <v>71</v>
      </c>
      <c r="B806" s="37" t="s">
        <v>33</v>
      </c>
      <c r="C806" s="64">
        <f>C804*E805</f>
        <v>4.0500000000000007</v>
      </c>
      <c r="D806" s="63">
        <f>D804*E805</f>
        <v>2.0999999999999996</v>
      </c>
      <c r="E806" s="65">
        <f>E804*E805</f>
        <v>0.75</v>
      </c>
      <c r="F806" s="67"/>
    </row>
    <row r="807" spans="1:9" ht="16" thickBot="1">
      <c r="A807" s="10"/>
      <c r="B807" s="14">
        <f>B797</f>
        <v>49.455000000000005</v>
      </c>
      <c r="C807" s="45">
        <f>C806*C802</f>
        <v>202.50000000000003</v>
      </c>
      <c r="D807" s="14">
        <f>D806*D802</f>
        <v>272.99999999999994</v>
      </c>
      <c r="E807" s="45">
        <f>E806*E802</f>
        <v>150</v>
      </c>
      <c r="F807" s="15">
        <f>SUM(B807:E807)</f>
        <v>674.95499999999993</v>
      </c>
    </row>
    <row r="809" spans="1:9" ht="17" thickBot="1">
      <c r="B809" s="38" t="s">
        <v>79</v>
      </c>
    </row>
    <row r="810" spans="1:9">
      <c r="B810" s="36" t="s">
        <v>56</v>
      </c>
      <c r="C810" s="531" t="s">
        <v>46</v>
      </c>
      <c r="D810" s="532"/>
      <c r="E810" s="532"/>
      <c r="F810" s="533"/>
    </row>
    <row r="811" spans="1:9">
      <c r="B811" s="33" t="s">
        <v>42</v>
      </c>
      <c r="C811" s="41" t="s">
        <v>43</v>
      </c>
      <c r="D811" s="40" t="s">
        <v>44</v>
      </c>
      <c r="E811" s="41" t="s">
        <v>45</v>
      </c>
      <c r="F811" s="48" t="s">
        <v>31</v>
      </c>
    </row>
    <row r="812" spans="1:9">
      <c r="A812" s="26" t="s">
        <v>70</v>
      </c>
      <c r="B812" s="33">
        <f>B779</f>
        <v>54.95</v>
      </c>
      <c r="C812" s="42">
        <v>50</v>
      </c>
      <c r="D812" s="40">
        <v>130</v>
      </c>
      <c r="E812" s="42">
        <v>200</v>
      </c>
      <c r="F812" s="48"/>
    </row>
    <row r="813" spans="1:9" ht="16">
      <c r="B813" s="534" t="s">
        <v>80</v>
      </c>
      <c r="C813" s="535"/>
      <c r="D813" s="535"/>
      <c r="E813" s="535"/>
      <c r="F813" s="536"/>
    </row>
    <row r="814" spans="1:9">
      <c r="A814" s="26" t="s">
        <v>71</v>
      </c>
      <c r="B814" s="61">
        <v>0.9</v>
      </c>
      <c r="C814" s="9">
        <v>5.5</v>
      </c>
      <c r="D814" s="9">
        <v>2.8</v>
      </c>
      <c r="E814" s="9">
        <v>0.9</v>
      </c>
      <c r="F814" s="66"/>
      <c r="G814" s="10"/>
      <c r="H814" s="10"/>
      <c r="I814" s="10"/>
    </row>
    <row r="815" spans="1:9">
      <c r="B815" s="519" t="s">
        <v>90</v>
      </c>
      <c r="C815" s="520"/>
      <c r="D815" s="520"/>
      <c r="E815" s="13">
        <v>1.75</v>
      </c>
      <c r="F815" s="40" t="s">
        <v>49</v>
      </c>
      <c r="G815" s="10"/>
      <c r="H815" s="10"/>
      <c r="I815" s="10"/>
    </row>
    <row r="816" spans="1:9" ht="16" thickBot="1">
      <c r="A816" s="26" t="s">
        <v>71</v>
      </c>
      <c r="B816" s="37" t="s">
        <v>33</v>
      </c>
      <c r="C816" s="64">
        <f>C814*E815</f>
        <v>9.625</v>
      </c>
      <c r="D816" s="63">
        <f>D814*E815</f>
        <v>4.8999999999999995</v>
      </c>
      <c r="E816" s="63">
        <f>E814*E815</f>
        <v>1.575</v>
      </c>
      <c r="F816" s="67"/>
      <c r="G816" s="10"/>
      <c r="H816" s="10"/>
      <c r="I816" s="10"/>
    </row>
    <row r="817" spans="1:9" ht="16" thickBot="1">
      <c r="B817" s="14">
        <f>B807</f>
        <v>49.455000000000005</v>
      </c>
      <c r="C817" s="45">
        <f>C816*C812</f>
        <v>481.25</v>
      </c>
      <c r="D817" s="14">
        <f>D816*D812</f>
        <v>636.99999999999989</v>
      </c>
      <c r="E817" s="45">
        <f>E816*E812</f>
        <v>315</v>
      </c>
      <c r="F817" s="15">
        <f>SUM(B817:E817)</f>
        <v>1482.7049999999999</v>
      </c>
    </row>
    <row r="820" spans="1:9">
      <c r="B820" s="539" t="s">
        <v>137</v>
      </c>
      <c r="C820" s="499"/>
      <c r="D820" s="499"/>
      <c r="E820" s="499"/>
      <c r="F820" s="499"/>
      <c r="G820" s="499"/>
      <c r="H820" s="499"/>
      <c r="I820" s="499"/>
    </row>
    <row r="821" spans="1:9">
      <c r="B821" s="4"/>
      <c r="C821" s="4"/>
      <c r="D821" s="4"/>
      <c r="E821" s="4"/>
      <c r="F821" s="4"/>
      <c r="G821" s="4"/>
      <c r="H821" s="4"/>
      <c r="I821" s="4"/>
    </row>
    <row r="822" spans="1:9" ht="17" thickBot="1">
      <c r="B822" s="529" t="s">
        <v>72</v>
      </c>
      <c r="C822" s="530"/>
      <c r="D822" s="530"/>
      <c r="E822" s="530"/>
      <c r="F822" s="530"/>
      <c r="G822" s="2"/>
    </row>
    <row r="823" spans="1:9">
      <c r="B823" s="219" t="s">
        <v>41</v>
      </c>
      <c r="C823" s="521" t="s">
        <v>46</v>
      </c>
      <c r="D823" s="522"/>
      <c r="E823" s="522"/>
      <c r="F823" s="523"/>
    </row>
    <row r="824" spans="1:9">
      <c r="B824" s="220" t="s">
        <v>42</v>
      </c>
      <c r="C824" s="221" t="s">
        <v>68</v>
      </c>
      <c r="D824" s="222" t="s">
        <v>69</v>
      </c>
      <c r="E824" s="221" t="s">
        <v>73</v>
      </c>
      <c r="F824" s="223" t="s">
        <v>31</v>
      </c>
    </row>
    <row r="825" spans="1:9">
      <c r="A825" s="26" t="s">
        <v>70</v>
      </c>
      <c r="B825" s="220">
        <v>55.95</v>
      </c>
      <c r="C825" s="225">
        <v>50</v>
      </c>
      <c r="D825" s="222">
        <v>110</v>
      </c>
      <c r="E825" s="225">
        <v>210</v>
      </c>
      <c r="F825" s="223"/>
    </row>
    <row r="826" spans="1:9" ht="16" thickBot="1">
      <c r="A826" s="26" t="s">
        <v>71</v>
      </c>
      <c r="B826" s="226">
        <v>2</v>
      </c>
      <c r="C826" s="227">
        <v>3.2</v>
      </c>
      <c r="D826" s="228">
        <v>1.6</v>
      </c>
      <c r="E826" s="228">
        <v>0.5</v>
      </c>
      <c r="F826" s="68"/>
    </row>
    <row r="827" spans="1:9" ht="16" thickBot="1">
      <c r="B827" s="229">
        <f>B826*B825</f>
        <v>111.9</v>
      </c>
      <c r="C827" s="230">
        <f>C826*C825</f>
        <v>160</v>
      </c>
      <c r="D827" s="231">
        <f>D826*D825</f>
        <v>176</v>
      </c>
      <c r="E827" s="232">
        <f>E826*E825</f>
        <v>105</v>
      </c>
      <c r="F827" s="233">
        <f>SUM(B827:E827)</f>
        <v>552.9</v>
      </c>
    </row>
    <row r="828" spans="1:9" ht="16" thickBot="1"/>
    <row r="829" spans="1:9" ht="17">
      <c r="B829" s="34" t="s">
        <v>47</v>
      </c>
      <c r="C829" s="531" t="s">
        <v>48</v>
      </c>
      <c r="D829" s="532"/>
      <c r="E829" s="532"/>
      <c r="F829" s="533"/>
      <c r="G829" s="2"/>
    </row>
    <row r="830" spans="1:9">
      <c r="B830" s="33" t="s">
        <v>42</v>
      </c>
      <c r="C830" s="41" t="s">
        <v>43</v>
      </c>
      <c r="D830" s="40" t="s">
        <v>44</v>
      </c>
      <c r="E830" s="41" t="s">
        <v>45</v>
      </c>
      <c r="F830" s="48" t="s">
        <v>31</v>
      </c>
    </row>
    <row r="831" spans="1:9">
      <c r="A831" s="26" t="s">
        <v>70</v>
      </c>
      <c r="B831" s="33">
        <v>49.9</v>
      </c>
      <c r="C831" s="42">
        <v>90</v>
      </c>
      <c r="D831" s="40">
        <v>330</v>
      </c>
      <c r="E831" s="42">
        <v>400</v>
      </c>
      <c r="F831" s="48"/>
    </row>
    <row r="832" spans="1:9" ht="16" thickBot="1">
      <c r="A832" s="26" t="s">
        <v>71</v>
      </c>
      <c r="B832" s="59">
        <v>1</v>
      </c>
      <c r="C832" s="9">
        <v>4.2</v>
      </c>
      <c r="D832" s="9">
        <v>4.2</v>
      </c>
      <c r="E832" s="63">
        <v>0.7</v>
      </c>
      <c r="F832" s="68"/>
    </row>
    <row r="833" spans="1:6" ht="16" thickBot="1">
      <c r="B833" s="6">
        <f>B827</f>
        <v>111.9</v>
      </c>
      <c r="C833" s="43">
        <f>C832*C831</f>
        <v>378</v>
      </c>
      <c r="D833" s="7">
        <f>D832*D831</f>
        <v>1386</v>
      </c>
      <c r="E833" s="47">
        <f>E832*E831</f>
        <v>280</v>
      </c>
      <c r="F833" s="5">
        <f>SUM(B833:E833)</f>
        <v>2155.9</v>
      </c>
    </row>
    <row r="834" spans="1:6">
      <c r="B834" s="8"/>
      <c r="C834" s="44"/>
      <c r="D834" s="8"/>
      <c r="E834" s="44"/>
      <c r="F834" s="8"/>
    </row>
    <row r="835" spans="1:6" ht="17" thickBot="1">
      <c r="B835" s="35" t="s">
        <v>55</v>
      </c>
      <c r="E835" s="10" t="s">
        <v>33</v>
      </c>
    </row>
    <row r="836" spans="1:6">
      <c r="B836" s="36" t="s">
        <v>56</v>
      </c>
      <c r="C836" s="531" t="s">
        <v>46</v>
      </c>
      <c r="D836" s="532"/>
      <c r="E836" s="532"/>
      <c r="F836" s="533"/>
    </row>
    <row r="837" spans="1:6">
      <c r="B837" s="33" t="s">
        <v>42</v>
      </c>
      <c r="C837" s="41" t="s">
        <v>43</v>
      </c>
      <c r="D837" s="40" t="s">
        <v>44</v>
      </c>
      <c r="E837" s="41" t="s">
        <v>45</v>
      </c>
      <c r="F837" s="48" t="s">
        <v>31</v>
      </c>
    </row>
    <row r="838" spans="1:6">
      <c r="A838" s="26" t="s">
        <v>70</v>
      </c>
      <c r="B838" s="33">
        <f>B825</f>
        <v>55.95</v>
      </c>
      <c r="C838" s="42">
        <v>50</v>
      </c>
      <c r="D838" s="40">
        <v>130</v>
      </c>
      <c r="E838" s="42">
        <v>200</v>
      </c>
      <c r="F838" s="48"/>
    </row>
    <row r="839" spans="1:6" ht="16">
      <c r="B839" s="534" t="s">
        <v>77</v>
      </c>
      <c r="C839" s="535"/>
      <c r="D839" s="535"/>
      <c r="E839" s="535"/>
      <c r="F839" s="536"/>
    </row>
    <row r="840" spans="1:6">
      <c r="A840" s="26" t="s">
        <v>71</v>
      </c>
      <c r="B840" s="69">
        <v>1.5</v>
      </c>
      <c r="C840" s="9">
        <v>3.8</v>
      </c>
      <c r="D840" s="9">
        <v>1.9</v>
      </c>
      <c r="E840" s="9">
        <v>0.64</v>
      </c>
      <c r="F840" s="68"/>
    </row>
    <row r="841" spans="1:6">
      <c r="B841" s="519" t="s">
        <v>81</v>
      </c>
      <c r="C841" s="520"/>
      <c r="D841" s="520"/>
      <c r="E841" s="13">
        <v>1.25</v>
      </c>
      <c r="F841" s="40" t="s">
        <v>49</v>
      </c>
    </row>
    <row r="842" spans="1:6" ht="16" thickBot="1">
      <c r="A842" s="26" t="s">
        <v>71</v>
      </c>
      <c r="B842" s="37" t="s">
        <v>33</v>
      </c>
      <c r="C842" s="63">
        <f>C840*E841</f>
        <v>4.75</v>
      </c>
      <c r="D842" s="63">
        <f>D840*1.25</f>
        <v>2.375</v>
      </c>
      <c r="E842" s="63">
        <f>E840*1.25</f>
        <v>0.8</v>
      </c>
      <c r="F842" s="68"/>
    </row>
    <row r="843" spans="1:6" ht="16" thickBot="1">
      <c r="B843" s="14">
        <f>B840*B838</f>
        <v>83.925000000000011</v>
      </c>
      <c r="C843" s="45">
        <f>C842*C838</f>
        <v>237.5</v>
      </c>
      <c r="D843" s="14">
        <f>D842*D838</f>
        <v>308.75</v>
      </c>
      <c r="E843" s="45">
        <f>E842*E838</f>
        <v>160</v>
      </c>
      <c r="F843" s="15">
        <f>SUM(B843:E843)</f>
        <v>790.17499999999995</v>
      </c>
    </row>
    <row r="844" spans="1:6">
      <c r="B844" s="8"/>
      <c r="C844" s="44"/>
      <c r="D844" s="8"/>
      <c r="E844" s="44"/>
      <c r="F844" s="8"/>
    </row>
    <row r="845" spans="1:6" ht="17" thickBot="1">
      <c r="B845" s="537" t="s">
        <v>74</v>
      </c>
      <c r="C845" s="538"/>
      <c r="D845" s="538"/>
      <c r="E845" s="538" t="s">
        <v>33</v>
      </c>
      <c r="F845" s="538"/>
    </row>
    <row r="846" spans="1:6">
      <c r="B846" s="36" t="s">
        <v>56</v>
      </c>
      <c r="C846" s="531" t="s">
        <v>46</v>
      </c>
      <c r="D846" s="532"/>
      <c r="E846" s="532"/>
      <c r="F846" s="533"/>
    </row>
    <row r="847" spans="1:6">
      <c r="B847" s="33" t="s">
        <v>42</v>
      </c>
      <c r="C847" s="41" t="s">
        <v>43</v>
      </c>
      <c r="D847" s="40" t="s">
        <v>44</v>
      </c>
      <c r="E847" s="41" t="s">
        <v>45</v>
      </c>
      <c r="F847" s="48" t="s">
        <v>31</v>
      </c>
    </row>
    <row r="848" spans="1:6">
      <c r="A848" s="26" t="s">
        <v>70</v>
      </c>
      <c r="B848" s="33">
        <f>B825</f>
        <v>55.95</v>
      </c>
      <c r="C848" s="42">
        <v>50</v>
      </c>
      <c r="D848" s="40">
        <v>130</v>
      </c>
      <c r="E848" s="42">
        <v>200</v>
      </c>
      <c r="F848" s="48"/>
    </row>
    <row r="849" spans="1:9" ht="16">
      <c r="B849" s="534" t="s">
        <v>78</v>
      </c>
      <c r="C849" s="535"/>
      <c r="D849" s="535"/>
      <c r="E849" s="535"/>
      <c r="F849" s="536"/>
    </row>
    <row r="850" spans="1:9">
      <c r="A850" s="26" t="s">
        <v>71</v>
      </c>
      <c r="B850" s="59">
        <f>B840</f>
        <v>1.5</v>
      </c>
      <c r="C850" s="9">
        <v>10.4</v>
      </c>
      <c r="D850" s="9">
        <v>5.2</v>
      </c>
      <c r="E850" s="9">
        <v>1.7</v>
      </c>
      <c r="F850" s="68"/>
    </row>
    <row r="851" spans="1:9">
      <c r="A851" s="10"/>
      <c r="B851" s="519" t="s">
        <v>89</v>
      </c>
      <c r="C851" s="520"/>
      <c r="D851" s="520"/>
      <c r="E851" s="13">
        <v>1.5</v>
      </c>
      <c r="F851" s="40" t="s">
        <v>49</v>
      </c>
    </row>
    <row r="852" spans="1:9" ht="16" thickBot="1">
      <c r="A852" s="26" t="s">
        <v>71</v>
      </c>
      <c r="B852" s="37" t="s">
        <v>33</v>
      </c>
      <c r="C852" s="64">
        <f>C850*E851</f>
        <v>15.600000000000001</v>
      </c>
      <c r="D852" s="63">
        <f>D850*E851</f>
        <v>7.8000000000000007</v>
      </c>
      <c r="E852" s="65">
        <f>E850*E851</f>
        <v>2.5499999999999998</v>
      </c>
      <c r="F852" s="67"/>
    </row>
    <row r="853" spans="1:9" ht="16" thickBot="1">
      <c r="A853" s="10"/>
      <c r="B853" s="14">
        <f>B843</f>
        <v>83.925000000000011</v>
      </c>
      <c r="C853" s="45">
        <f>C852*C848</f>
        <v>780.00000000000011</v>
      </c>
      <c r="D853" s="14">
        <f>D852*D848</f>
        <v>1014.0000000000001</v>
      </c>
      <c r="E853" s="45">
        <f>E852*E848</f>
        <v>509.99999999999994</v>
      </c>
      <c r="F853" s="15">
        <f>SUM(B853:E853)</f>
        <v>2387.9250000000002</v>
      </c>
    </row>
    <row r="855" spans="1:9" ht="17" thickBot="1">
      <c r="B855" s="38" t="s">
        <v>79</v>
      </c>
    </row>
    <row r="856" spans="1:9">
      <c r="B856" s="36" t="s">
        <v>56</v>
      </c>
      <c r="C856" s="531" t="s">
        <v>46</v>
      </c>
      <c r="D856" s="532"/>
      <c r="E856" s="532"/>
      <c r="F856" s="533"/>
    </row>
    <row r="857" spans="1:9">
      <c r="B857" s="33" t="s">
        <v>42</v>
      </c>
      <c r="C857" s="41" t="s">
        <v>43</v>
      </c>
      <c r="D857" s="40" t="s">
        <v>44</v>
      </c>
      <c r="E857" s="41" t="s">
        <v>45</v>
      </c>
      <c r="F857" s="48" t="s">
        <v>31</v>
      </c>
    </row>
    <row r="858" spans="1:9">
      <c r="A858" s="26" t="s">
        <v>70</v>
      </c>
      <c r="B858" s="33">
        <f>B825</f>
        <v>55.95</v>
      </c>
      <c r="C858" s="42">
        <v>50</v>
      </c>
      <c r="D858" s="40">
        <v>130</v>
      </c>
      <c r="E858" s="42">
        <v>200</v>
      </c>
      <c r="F858" s="48"/>
    </row>
    <row r="859" spans="1:9" ht="16">
      <c r="B859" s="534" t="s">
        <v>80</v>
      </c>
      <c r="C859" s="535"/>
      <c r="D859" s="535"/>
      <c r="E859" s="535"/>
      <c r="F859" s="536"/>
    </row>
    <row r="860" spans="1:9">
      <c r="A860" s="26" t="s">
        <v>71</v>
      </c>
      <c r="B860" s="59">
        <f>B850</f>
        <v>1.5</v>
      </c>
      <c r="C860" s="9">
        <v>20.7</v>
      </c>
      <c r="D860" s="9">
        <v>10.4</v>
      </c>
      <c r="E860" s="9">
        <v>3.5</v>
      </c>
      <c r="F860" s="66"/>
      <c r="G860" s="10"/>
      <c r="H860" s="10"/>
      <c r="I860" s="10"/>
    </row>
    <row r="861" spans="1:9">
      <c r="B861" s="519" t="s">
        <v>90</v>
      </c>
      <c r="C861" s="520"/>
      <c r="D861" s="520"/>
      <c r="E861" s="13">
        <v>1.75</v>
      </c>
      <c r="F861" s="40" t="s">
        <v>49</v>
      </c>
      <c r="G861" s="10"/>
      <c r="H861" s="10"/>
      <c r="I861" s="10"/>
    </row>
    <row r="862" spans="1:9" ht="16" thickBot="1">
      <c r="A862" s="26" t="s">
        <v>71</v>
      </c>
      <c r="B862" s="37" t="s">
        <v>33</v>
      </c>
      <c r="C862" s="64">
        <f>C860*E861</f>
        <v>36.225000000000001</v>
      </c>
      <c r="D862" s="63">
        <f>D860*E861</f>
        <v>18.2</v>
      </c>
      <c r="E862" s="63">
        <f>E860*E861</f>
        <v>6.125</v>
      </c>
      <c r="F862" s="67"/>
      <c r="G862" s="10"/>
      <c r="H862" s="10"/>
      <c r="I862" s="10"/>
    </row>
    <row r="863" spans="1:9" ht="16" thickBot="1">
      <c r="B863" s="14">
        <f>B853</f>
        <v>83.925000000000011</v>
      </c>
      <c r="C863" s="45">
        <f>C862*C858</f>
        <v>1811.25</v>
      </c>
      <c r="D863" s="14">
        <f>D862*D858</f>
        <v>2366</v>
      </c>
      <c r="E863" s="45">
        <f>E862*E858</f>
        <v>1225</v>
      </c>
      <c r="F863" s="15">
        <f>SUM(B863:E863)</f>
        <v>5486.1750000000002</v>
      </c>
    </row>
    <row r="867" spans="1:9">
      <c r="B867" s="539" t="s">
        <v>172</v>
      </c>
      <c r="C867" s="499"/>
      <c r="D867" s="499"/>
      <c r="E867" s="499"/>
      <c r="F867" s="499"/>
      <c r="G867" s="499"/>
      <c r="H867" s="499"/>
      <c r="I867" s="499"/>
    </row>
    <row r="868" spans="1:9">
      <c r="B868" s="4"/>
      <c r="C868" s="4"/>
      <c r="D868" s="4"/>
      <c r="E868" s="4"/>
      <c r="F868" s="4"/>
      <c r="G868" s="4"/>
      <c r="H868" s="4"/>
      <c r="I868" s="4"/>
    </row>
    <row r="869" spans="1:9" ht="17" thickBot="1">
      <c r="B869" s="537" t="s">
        <v>72</v>
      </c>
      <c r="C869" s="538"/>
      <c r="D869" s="538"/>
      <c r="E869" s="538"/>
      <c r="F869" s="538"/>
      <c r="G869" s="2"/>
    </row>
    <row r="870" spans="1:9">
      <c r="B870" s="32" t="s">
        <v>41</v>
      </c>
      <c r="C870" s="531" t="s">
        <v>46</v>
      </c>
      <c r="D870" s="532"/>
      <c r="E870" s="532"/>
      <c r="F870" s="533"/>
    </row>
    <row r="871" spans="1:9">
      <c r="B871" s="33" t="s">
        <v>42</v>
      </c>
      <c r="C871" s="41" t="s">
        <v>68</v>
      </c>
      <c r="D871" s="40" t="s">
        <v>69</v>
      </c>
      <c r="E871" s="41" t="s">
        <v>73</v>
      </c>
      <c r="F871" s="48" t="s">
        <v>31</v>
      </c>
    </row>
    <row r="872" spans="1:9">
      <c r="A872" s="26" t="s">
        <v>70</v>
      </c>
      <c r="B872" s="33">
        <v>44.9</v>
      </c>
      <c r="C872" s="42">
        <v>50</v>
      </c>
      <c r="D872" s="40">
        <v>110</v>
      </c>
      <c r="E872" s="42">
        <v>210</v>
      </c>
      <c r="F872" s="48"/>
    </row>
    <row r="873" spans="1:9" ht="16" thickBot="1">
      <c r="A873" s="26" t="s">
        <v>71</v>
      </c>
      <c r="B873" s="69">
        <v>1</v>
      </c>
      <c r="C873" s="9">
        <v>0.4</v>
      </c>
      <c r="D873" s="63">
        <v>0.2</v>
      </c>
      <c r="E873" s="141">
        <v>7.0000000000000007E-2</v>
      </c>
      <c r="F873" s="68"/>
    </row>
    <row r="874" spans="1:9" ht="16" thickBot="1">
      <c r="B874" s="6">
        <f>B873*B872</f>
        <v>44.9</v>
      </c>
      <c r="C874" s="43">
        <f>C873*C872</f>
        <v>20</v>
      </c>
      <c r="D874" s="7">
        <f>D873*D872</f>
        <v>22</v>
      </c>
      <c r="E874" s="47">
        <f>E873*E872</f>
        <v>14.700000000000001</v>
      </c>
      <c r="F874" s="5">
        <f>SUM(B874:E874)</f>
        <v>101.60000000000001</v>
      </c>
    </row>
    <row r="875" spans="1:9" ht="16" thickBot="1"/>
    <row r="876" spans="1:9" ht="17">
      <c r="B876" s="34" t="s">
        <v>47</v>
      </c>
      <c r="C876" s="531" t="s">
        <v>48</v>
      </c>
      <c r="D876" s="532"/>
      <c r="E876" s="532"/>
      <c r="F876" s="533"/>
      <c r="G876" s="2"/>
    </row>
    <row r="877" spans="1:9">
      <c r="B877" s="33" t="s">
        <v>42</v>
      </c>
      <c r="C877" s="41" t="s">
        <v>43</v>
      </c>
      <c r="D877" s="40" t="s">
        <v>44</v>
      </c>
      <c r="E877" s="41" t="s">
        <v>45</v>
      </c>
      <c r="F877" s="48" t="s">
        <v>31</v>
      </c>
    </row>
    <row r="878" spans="1:9">
      <c r="A878" s="26" t="s">
        <v>70</v>
      </c>
      <c r="B878" s="33">
        <f>B872</f>
        <v>44.9</v>
      </c>
      <c r="C878" s="42">
        <v>90</v>
      </c>
      <c r="D878" s="40">
        <v>330</v>
      </c>
      <c r="E878" s="42">
        <v>400</v>
      </c>
      <c r="F878" s="48"/>
    </row>
    <row r="879" spans="1:9" ht="16" thickBot="1">
      <c r="A879" s="26" t="s">
        <v>71</v>
      </c>
      <c r="B879" s="59">
        <f>B873</f>
        <v>1</v>
      </c>
      <c r="C879" s="9">
        <v>0.4</v>
      </c>
      <c r="D879" s="9">
        <v>0.4</v>
      </c>
      <c r="E879" s="62">
        <v>7.0000000000000007E-2</v>
      </c>
      <c r="F879" s="68"/>
    </row>
    <row r="880" spans="1:9" ht="16" thickBot="1">
      <c r="B880" s="6">
        <f>B874</f>
        <v>44.9</v>
      </c>
      <c r="C880" s="43">
        <f>C879*C878</f>
        <v>36</v>
      </c>
      <c r="D880" s="7">
        <f>D879*D878</f>
        <v>132</v>
      </c>
      <c r="E880" s="47">
        <f>E879*E878</f>
        <v>28.000000000000004</v>
      </c>
      <c r="F880" s="5">
        <f>SUM(B880:E880)</f>
        <v>240.9</v>
      </c>
    </row>
    <row r="881" spans="1:6">
      <c r="B881" s="8"/>
      <c r="C881" s="44"/>
      <c r="D881" s="8"/>
      <c r="E881" s="44"/>
      <c r="F881" s="8"/>
    </row>
    <row r="882" spans="1:6" ht="17" thickBot="1">
      <c r="B882" s="35" t="s">
        <v>55</v>
      </c>
      <c r="E882" s="10" t="s">
        <v>33</v>
      </c>
    </row>
    <row r="883" spans="1:6">
      <c r="B883" s="36" t="s">
        <v>56</v>
      </c>
      <c r="C883" s="531" t="s">
        <v>46</v>
      </c>
      <c r="D883" s="532"/>
      <c r="E883" s="532"/>
      <c r="F883" s="533"/>
    </row>
    <row r="884" spans="1:6">
      <c r="B884" s="33" t="s">
        <v>42</v>
      </c>
      <c r="C884" s="41" t="s">
        <v>43</v>
      </c>
      <c r="D884" s="40" t="s">
        <v>44</v>
      </c>
      <c r="E884" s="41" t="s">
        <v>45</v>
      </c>
      <c r="F884" s="48" t="s">
        <v>31</v>
      </c>
    </row>
    <row r="885" spans="1:6">
      <c r="A885" s="26" t="s">
        <v>70</v>
      </c>
      <c r="B885" s="33">
        <f>B872</f>
        <v>44.9</v>
      </c>
      <c r="C885" s="42">
        <v>50</v>
      </c>
      <c r="D885" s="40">
        <v>130</v>
      </c>
      <c r="E885" s="42">
        <v>200</v>
      </c>
      <c r="F885" s="48"/>
    </row>
    <row r="886" spans="1:6" ht="16">
      <c r="B886" s="534" t="s">
        <v>77</v>
      </c>
      <c r="C886" s="535"/>
      <c r="D886" s="535"/>
      <c r="E886" s="535"/>
      <c r="F886" s="536"/>
    </row>
    <row r="887" spans="1:6">
      <c r="A887" s="26" t="s">
        <v>71</v>
      </c>
      <c r="B887" s="69">
        <f>B879*1.5</f>
        <v>1.5</v>
      </c>
      <c r="C887" s="9">
        <v>0.4</v>
      </c>
      <c r="D887" s="9">
        <v>0.2</v>
      </c>
      <c r="E887" s="9">
        <v>0.1</v>
      </c>
      <c r="F887" s="68"/>
    </row>
    <row r="888" spans="1:6">
      <c r="B888" s="519" t="s">
        <v>81</v>
      </c>
      <c r="C888" s="520"/>
      <c r="D888" s="520"/>
      <c r="E888" s="13">
        <v>1.25</v>
      </c>
      <c r="F888" s="40" t="s">
        <v>49</v>
      </c>
    </row>
    <row r="889" spans="1:6" ht="16" thickBot="1">
      <c r="A889" s="26" t="s">
        <v>71</v>
      </c>
      <c r="B889" s="37" t="s">
        <v>33</v>
      </c>
      <c r="C889" s="63">
        <f>C887*E888</f>
        <v>0.5</v>
      </c>
      <c r="D889" s="63">
        <f>D887*1.25</f>
        <v>0.25</v>
      </c>
      <c r="E889" s="62">
        <f>E887*1.25</f>
        <v>0.125</v>
      </c>
      <c r="F889" s="68"/>
    </row>
    <row r="890" spans="1:6" ht="16" thickBot="1">
      <c r="B890" s="14">
        <f>B887*B885</f>
        <v>67.349999999999994</v>
      </c>
      <c r="C890" s="45">
        <f>C889*C885</f>
        <v>25</v>
      </c>
      <c r="D890" s="14">
        <f>D889*D885</f>
        <v>32.5</v>
      </c>
      <c r="E890" s="45">
        <f>E889*E885</f>
        <v>25</v>
      </c>
      <c r="F890" s="15">
        <f>SUM(B890:E890)</f>
        <v>149.85</v>
      </c>
    </row>
    <row r="891" spans="1:6">
      <c r="B891" s="8"/>
      <c r="C891" s="44"/>
      <c r="D891" s="8"/>
      <c r="E891" s="44"/>
      <c r="F891" s="8"/>
    </row>
    <row r="892" spans="1:6" ht="17" thickBot="1">
      <c r="B892" s="537" t="s">
        <v>74</v>
      </c>
      <c r="C892" s="538"/>
      <c r="D892" s="538"/>
      <c r="E892" s="538" t="s">
        <v>33</v>
      </c>
      <c r="F892" s="538"/>
    </row>
    <row r="893" spans="1:6">
      <c r="B893" s="36" t="s">
        <v>56</v>
      </c>
      <c r="C893" s="531" t="s">
        <v>46</v>
      </c>
      <c r="D893" s="532"/>
      <c r="E893" s="532"/>
      <c r="F893" s="533"/>
    </row>
    <row r="894" spans="1:6">
      <c r="B894" s="33" t="s">
        <v>42</v>
      </c>
      <c r="C894" s="41" t="s">
        <v>43</v>
      </c>
      <c r="D894" s="40" t="s">
        <v>44</v>
      </c>
      <c r="E894" s="41" t="s">
        <v>45</v>
      </c>
      <c r="F894" s="48" t="s">
        <v>31</v>
      </c>
    </row>
    <row r="895" spans="1:6">
      <c r="A895" s="26" t="s">
        <v>70</v>
      </c>
      <c r="B895" s="33">
        <f>B872</f>
        <v>44.9</v>
      </c>
      <c r="C895" s="42">
        <v>50</v>
      </c>
      <c r="D895" s="40">
        <v>130</v>
      </c>
      <c r="E895" s="42">
        <v>200</v>
      </c>
      <c r="F895" s="48"/>
    </row>
    <row r="896" spans="1:6" ht="16">
      <c r="B896" s="534" t="s">
        <v>78</v>
      </c>
      <c r="C896" s="535"/>
      <c r="D896" s="535"/>
      <c r="E896" s="535"/>
      <c r="F896" s="536"/>
    </row>
    <row r="897" spans="1:9">
      <c r="A897" s="26" t="s">
        <v>71</v>
      </c>
      <c r="B897" s="59">
        <f>B887</f>
        <v>1.5</v>
      </c>
      <c r="C897" s="9">
        <v>0.8</v>
      </c>
      <c r="D897" s="9">
        <v>0.4</v>
      </c>
      <c r="E897" s="9">
        <v>0.14000000000000001</v>
      </c>
      <c r="F897" s="68"/>
    </row>
    <row r="898" spans="1:9">
      <c r="A898" s="10"/>
      <c r="B898" s="519" t="s">
        <v>89</v>
      </c>
      <c r="C898" s="520"/>
      <c r="D898" s="520"/>
      <c r="E898" s="13">
        <v>1.5</v>
      </c>
      <c r="F898" s="40" t="s">
        <v>49</v>
      </c>
    </row>
    <row r="899" spans="1:9" ht="16" thickBot="1">
      <c r="A899" s="26" t="s">
        <v>71</v>
      </c>
      <c r="B899" s="37" t="s">
        <v>33</v>
      </c>
      <c r="C899" s="64">
        <f>C897*E898</f>
        <v>1.2000000000000002</v>
      </c>
      <c r="D899" s="63">
        <f>D897*E898</f>
        <v>0.60000000000000009</v>
      </c>
      <c r="E899" s="142">
        <f>E897*E898</f>
        <v>0.21000000000000002</v>
      </c>
      <c r="F899" s="67"/>
    </row>
    <row r="900" spans="1:9" ht="16" thickBot="1">
      <c r="A900" s="10"/>
      <c r="B900" s="14">
        <f>B890</f>
        <v>67.349999999999994</v>
      </c>
      <c r="C900" s="45">
        <f>C899*C895</f>
        <v>60.000000000000007</v>
      </c>
      <c r="D900" s="14">
        <f>D899*D895</f>
        <v>78.000000000000014</v>
      </c>
      <c r="E900" s="45">
        <f>E899*E895</f>
        <v>42.000000000000007</v>
      </c>
      <c r="F900" s="15">
        <f>SUM(B900:E900)</f>
        <v>247.35000000000002</v>
      </c>
    </row>
    <row r="902" spans="1:9" ht="17" thickBot="1">
      <c r="B902" s="38" t="s">
        <v>79</v>
      </c>
    </row>
    <row r="903" spans="1:9">
      <c r="B903" s="36" t="s">
        <v>56</v>
      </c>
      <c r="C903" s="531" t="s">
        <v>46</v>
      </c>
      <c r="D903" s="532"/>
      <c r="E903" s="532"/>
      <c r="F903" s="533"/>
    </row>
    <row r="904" spans="1:9">
      <c r="B904" s="33" t="s">
        <v>42</v>
      </c>
      <c r="C904" s="41" t="s">
        <v>43</v>
      </c>
      <c r="D904" s="40" t="s">
        <v>44</v>
      </c>
      <c r="E904" s="41" t="s">
        <v>45</v>
      </c>
      <c r="F904" s="48" t="s">
        <v>31</v>
      </c>
    </row>
    <row r="905" spans="1:9">
      <c r="A905" s="26" t="s">
        <v>70</v>
      </c>
      <c r="B905" s="33">
        <f>B872</f>
        <v>44.9</v>
      </c>
      <c r="C905" s="42">
        <v>50</v>
      </c>
      <c r="D905" s="40">
        <v>130</v>
      </c>
      <c r="E905" s="42">
        <v>200</v>
      </c>
      <c r="F905" s="48"/>
    </row>
    <row r="906" spans="1:9" ht="16">
      <c r="B906" s="534" t="s">
        <v>80</v>
      </c>
      <c r="C906" s="535"/>
      <c r="D906" s="535"/>
      <c r="E906" s="535"/>
      <c r="F906" s="536"/>
    </row>
    <row r="907" spans="1:9">
      <c r="A907" s="26" t="s">
        <v>71</v>
      </c>
      <c r="B907" s="61">
        <f>B897</f>
        <v>1.5</v>
      </c>
      <c r="C907" s="9">
        <v>1.96</v>
      </c>
      <c r="D907" s="9">
        <v>0.98</v>
      </c>
      <c r="E907" s="9">
        <v>0.32</v>
      </c>
      <c r="F907" s="66"/>
      <c r="G907" s="10"/>
      <c r="H907" s="10"/>
      <c r="I907" s="10"/>
    </row>
    <row r="908" spans="1:9">
      <c r="B908" s="519" t="s">
        <v>90</v>
      </c>
      <c r="C908" s="520"/>
      <c r="D908" s="520"/>
      <c r="E908" s="13">
        <v>1.75</v>
      </c>
      <c r="F908" s="40" t="s">
        <v>49</v>
      </c>
      <c r="G908" s="10"/>
      <c r="H908" s="10"/>
      <c r="I908" s="10"/>
    </row>
    <row r="909" spans="1:9" ht="16" thickBot="1">
      <c r="A909" s="26" t="s">
        <v>71</v>
      </c>
      <c r="B909" s="37" t="s">
        <v>33</v>
      </c>
      <c r="C909" s="64">
        <f>C907*E908</f>
        <v>3.4299999999999997</v>
      </c>
      <c r="D909" s="63">
        <f>D907*E908</f>
        <v>1.7149999999999999</v>
      </c>
      <c r="E909" s="62">
        <f>E907*E908</f>
        <v>0.56000000000000005</v>
      </c>
      <c r="F909" s="67"/>
      <c r="G909" s="10"/>
      <c r="H909" s="10"/>
      <c r="I909" s="10"/>
    </row>
    <row r="910" spans="1:9" ht="16" thickBot="1">
      <c r="B910" s="14">
        <f>B900</f>
        <v>67.349999999999994</v>
      </c>
      <c r="C910" s="45">
        <f>C909*C905</f>
        <v>171.5</v>
      </c>
      <c r="D910" s="14">
        <f>D909*D905</f>
        <v>222.95</v>
      </c>
      <c r="E910" s="45">
        <f>E909*E905</f>
        <v>112.00000000000001</v>
      </c>
      <c r="F910" s="15">
        <f>SUM(B910:E910)</f>
        <v>573.79999999999995</v>
      </c>
    </row>
    <row r="913" spans="1:9">
      <c r="B913" s="539" t="s">
        <v>174</v>
      </c>
      <c r="C913" s="499"/>
      <c r="D913" s="499"/>
      <c r="E913" s="499"/>
      <c r="F913" s="499"/>
      <c r="G913" s="499"/>
      <c r="H913" s="499"/>
      <c r="I913" s="499"/>
    </row>
    <row r="914" spans="1:9">
      <c r="B914" s="4"/>
      <c r="C914" s="4"/>
      <c r="D914" s="4"/>
      <c r="E914" s="4"/>
      <c r="F914" s="4"/>
      <c r="G914" s="4"/>
      <c r="H914" s="4"/>
      <c r="I914" s="4"/>
    </row>
    <row r="915" spans="1:9" ht="17" thickBot="1">
      <c r="B915" s="537" t="s">
        <v>72</v>
      </c>
      <c r="C915" s="538"/>
      <c r="D915" s="538"/>
      <c r="E915" s="538"/>
      <c r="F915" s="538"/>
      <c r="G915" s="2"/>
    </row>
    <row r="916" spans="1:9">
      <c r="B916" s="32" t="s">
        <v>41</v>
      </c>
      <c r="C916" s="531" t="s">
        <v>46</v>
      </c>
      <c r="D916" s="532"/>
      <c r="E916" s="532"/>
      <c r="F916" s="533"/>
    </row>
    <row r="917" spans="1:9">
      <c r="B917" s="33" t="s">
        <v>42</v>
      </c>
      <c r="C917" s="41" t="s">
        <v>68</v>
      </c>
      <c r="D917" s="40" t="s">
        <v>69</v>
      </c>
      <c r="E917" s="41" t="s">
        <v>73</v>
      </c>
      <c r="F917" s="48" t="s">
        <v>31</v>
      </c>
    </row>
    <row r="918" spans="1:9">
      <c r="A918" s="26" t="s">
        <v>70</v>
      </c>
      <c r="B918" s="33">
        <v>29</v>
      </c>
      <c r="C918" s="42">
        <v>50</v>
      </c>
      <c r="D918" s="40">
        <v>110</v>
      </c>
      <c r="E918" s="42">
        <v>210</v>
      </c>
      <c r="F918" s="48"/>
    </row>
    <row r="919" spans="1:9" ht="16" thickBot="1">
      <c r="A919" s="26" t="s">
        <v>71</v>
      </c>
      <c r="B919" s="69">
        <v>1</v>
      </c>
      <c r="C919" s="9">
        <v>2.5</v>
      </c>
      <c r="D919" s="63">
        <v>1.25</v>
      </c>
      <c r="E919" s="141">
        <v>0.42</v>
      </c>
      <c r="F919" s="68"/>
    </row>
    <row r="920" spans="1:9" ht="16" thickBot="1">
      <c r="B920" s="6">
        <f>B919*B918</f>
        <v>29</v>
      </c>
      <c r="C920" s="43">
        <f>C919*C918</f>
        <v>125</v>
      </c>
      <c r="D920" s="7">
        <f>D919*D918</f>
        <v>137.5</v>
      </c>
      <c r="E920" s="47">
        <f>E919*E918</f>
        <v>88.2</v>
      </c>
      <c r="F920" s="5">
        <f>SUM(B920:E920)</f>
        <v>379.7</v>
      </c>
    </row>
    <row r="921" spans="1:9" ht="16" thickBot="1"/>
    <row r="922" spans="1:9" ht="17">
      <c r="B922" s="34" t="s">
        <v>47</v>
      </c>
      <c r="C922" s="531" t="s">
        <v>48</v>
      </c>
      <c r="D922" s="532"/>
      <c r="E922" s="532"/>
      <c r="F922" s="533"/>
      <c r="G922" s="2"/>
    </row>
    <row r="923" spans="1:9">
      <c r="B923" s="33" t="s">
        <v>42</v>
      </c>
      <c r="C923" s="41" t="s">
        <v>43</v>
      </c>
      <c r="D923" s="40" t="s">
        <v>44</v>
      </c>
      <c r="E923" s="41" t="s">
        <v>45</v>
      </c>
      <c r="F923" s="48" t="s">
        <v>31</v>
      </c>
    </row>
    <row r="924" spans="1:9">
      <c r="A924" s="26" t="s">
        <v>70</v>
      </c>
      <c r="B924" s="33">
        <f>B918</f>
        <v>29</v>
      </c>
      <c r="C924" s="42">
        <v>90</v>
      </c>
      <c r="D924" s="40">
        <v>330</v>
      </c>
      <c r="E924" s="42">
        <v>400</v>
      </c>
      <c r="F924" s="48"/>
    </row>
    <row r="925" spans="1:9" ht="16" thickBot="1">
      <c r="A925" s="26" t="s">
        <v>71</v>
      </c>
      <c r="B925" s="59">
        <f>B919</f>
        <v>1</v>
      </c>
      <c r="C925" s="9">
        <v>2.5</v>
      </c>
      <c r="D925" s="9">
        <v>2.5</v>
      </c>
      <c r="E925" s="62">
        <v>0.42</v>
      </c>
      <c r="F925" s="68"/>
    </row>
    <row r="926" spans="1:9" ht="16" thickBot="1">
      <c r="B926" s="6">
        <f>B920</f>
        <v>29</v>
      </c>
      <c r="C926" s="43">
        <f>C925*C924</f>
        <v>225</v>
      </c>
      <c r="D926" s="7">
        <f>D925*D924</f>
        <v>825</v>
      </c>
      <c r="E926" s="47">
        <f>E925*E924</f>
        <v>168</v>
      </c>
      <c r="F926" s="5">
        <f>SUM(B926:E926)</f>
        <v>1247</v>
      </c>
    </row>
    <row r="927" spans="1:9">
      <c r="B927" s="8"/>
      <c r="C927" s="44"/>
      <c r="D927" s="8"/>
      <c r="E927" s="44"/>
      <c r="F927" s="8"/>
    </row>
    <row r="928" spans="1:9" ht="17" thickBot="1">
      <c r="B928" s="35" t="s">
        <v>55</v>
      </c>
      <c r="E928" s="10" t="s">
        <v>33</v>
      </c>
    </row>
    <row r="929" spans="1:6">
      <c r="B929" s="36" t="s">
        <v>56</v>
      </c>
      <c r="C929" s="531" t="s">
        <v>46</v>
      </c>
      <c r="D929" s="532"/>
      <c r="E929" s="532"/>
      <c r="F929" s="533"/>
    </row>
    <row r="930" spans="1:6">
      <c r="B930" s="33" t="s">
        <v>42</v>
      </c>
      <c r="C930" s="41" t="s">
        <v>43</v>
      </c>
      <c r="D930" s="40" t="s">
        <v>44</v>
      </c>
      <c r="E930" s="41" t="s">
        <v>45</v>
      </c>
      <c r="F930" s="48" t="s">
        <v>31</v>
      </c>
    </row>
    <row r="931" spans="1:6">
      <c r="A931" s="26" t="s">
        <v>70</v>
      </c>
      <c r="B931" s="33">
        <f>B918</f>
        <v>29</v>
      </c>
      <c r="C931" s="42">
        <v>50</v>
      </c>
      <c r="D931" s="40">
        <v>130</v>
      </c>
      <c r="E931" s="42">
        <v>200</v>
      </c>
      <c r="F931" s="48"/>
    </row>
    <row r="932" spans="1:6" ht="16">
      <c r="B932" s="534" t="s">
        <v>77</v>
      </c>
      <c r="C932" s="535"/>
      <c r="D932" s="535"/>
      <c r="E932" s="535"/>
      <c r="F932" s="536"/>
    </row>
    <row r="933" spans="1:6">
      <c r="A933" s="26" t="s">
        <v>71</v>
      </c>
      <c r="B933" s="69">
        <f>B925*1.5</f>
        <v>1.5</v>
      </c>
      <c r="C933" s="9">
        <v>1.8</v>
      </c>
      <c r="D933" s="9">
        <v>0.9</v>
      </c>
      <c r="E933" s="9">
        <v>0.3</v>
      </c>
      <c r="F933" s="68"/>
    </row>
    <row r="934" spans="1:6">
      <c r="B934" s="519" t="s">
        <v>81</v>
      </c>
      <c r="C934" s="520"/>
      <c r="D934" s="520"/>
      <c r="E934" s="13">
        <v>1.25</v>
      </c>
      <c r="F934" s="40" t="s">
        <v>49</v>
      </c>
    </row>
    <row r="935" spans="1:6" ht="16" thickBot="1">
      <c r="A935" s="26" t="s">
        <v>71</v>
      </c>
      <c r="B935" s="37" t="s">
        <v>33</v>
      </c>
      <c r="C935" s="63">
        <f>C933*E934</f>
        <v>2.25</v>
      </c>
      <c r="D935" s="63">
        <f>D933*1.25</f>
        <v>1.125</v>
      </c>
      <c r="E935" s="62">
        <f>E933*1.25</f>
        <v>0.375</v>
      </c>
      <c r="F935" s="68"/>
    </row>
    <row r="936" spans="1:6" ht="16" thickBot="1">
      <c r="B936" s="14">
        <f>B933*B931</f>
        <v>43.5</v>
      </c>
      <c r="C936" s="45">
        <f>C935*C931</f>
        <v>112.5</v>
      </c>
      <c r="D936" s="14">
        <f>D935*D931</f>
        <v>146.25</v>
      </c>
      <c r="E936" s="45">
        <f>E935*E931</f>
        <v>75</v>
      </c>
      <c r="F936" s="15">
        <f>SUM(B936:E936)</f>
        <v>377.25</v>
      </c>
    </row>
    <row r="937" spans="1:6">
      <c r="B937" s="8"/>
      <c r="C937" s="44"/>
      <c r="D937" s="8"/>
      <c r="E937" s="44"/>
      <c r="F937" s="8"/>
    </row>
    <row r="938" spans="1:6" ht="17" thickBot="1">
      <c r="B938" s="537" t="s">
        <v>74</v>
      </c>
      <c r="C938" s="538"/>
      <c r="D938" s="538"/>
      <c r="E938" s="538" t="s">
        <v>33</v>
      </c>
      <c r="F938" s="538"/>
    </row>
    <row r="939" spans="1:6">
      <c r="B939" s="36" t="s">
        <v>56</v>
      </c>
      <c r="C939" s="531" t="s">
        <v>46</v>
      </c>
      <c r="D939" s="532"/>
      <c r="E939" s="532"/>
      <c r="F939" s="533"/>
    </row>
    <row r="940" spans="1:6">
      <c r="B940" s="33" t="s">
        <v>42</v>
      </c>
      <c r="C940" s="41" t="s">
        <v>43</v>
      </c>
      <c r="D940" s="40" t="s">
        <v>44</v>
      </c>
      <c r="E940" s="41" t="s">
        <v>45</v>
      </c>
      <c r="F940" s="48" t="s">
        <v>31</v>
      </c>
    </row>
    <row r="941" spans="1:6">
      <c r="A941" s="26" t="s">
        <v>70</v>
      </c>
      <c r="B941" s="33">
        <f>B918</f>
        <v>29</v>
      </c>
      <c r="C941" s="42">
        <v>40</v>
      </c>
      <c r="D941" s="40">
        <v>130</v>
      </c>
      <c r="E941" s="42">
        <v>200</v>
      </c>
      <c r="F941" s="48"/>
    </row>
    <row r="942" spans="1:6" ht="16">
      <c r="B942" s="534" t="s">
        <v>78</v>
      </c>
      <c r="C942" s="535"/>
      <c r="D942" s="535"/>
      <c r="E942" s="535"/>
      <c r="F942" s="536"/>
    </row>
    <row r="943" spans="1:6">
      <c r="A943" s="26" t="s">
        <v>71</v>
      </c>
      <c r="B943" s="59">
        <f>B933</f>
        <v>1.5</v>
      </c>
      <c r="C943" s="9">
        <v>4.2</v>
      </c>
      <c r="D943" s="9">
        <v>2.1</v>
      </c>
      <c r="E943" s="9">
        <v>0.7</v>
      </c>
      <c r="F943" s="68"/>
    </row>
    <row r="944" spans="1:6">
      <c r="A944" s="10"/>
      <c r="B944" s="519" t="s">
        <v>89</v>
      </c>
      <c r="C944" s="520"/>
      <c r="D944" s="520"/>
      <c r="E944" s="13">
        <v>1.5</v>
      </c>
      <c r="F944" s="40" t="s">
        <v>49</v>
      </c>
    </row>
    <row r="945" spans="1:9" ht="16" thickBot="1">
      <c r="A945" s="26" t="s">
        <v>71</v>
      </c>
      <c r="B945" s="37" t="s">
        <v>33</v>
      </c>
      <c r="C945" s="64">
        <f>C943*E944</f>
        <v>6.3000000000000007</v>
      </c>
      <c r="D945" s="63">
        <f>D943*E944</f>
        <v>3.1500000000000004</v>
      </c>
      <c r="E945" s="142">
        <f>E943*E944</f>
        <v>1.0499999999999998</v>
      </c>
      <c r="F945" s="67"/>
    </row>
    <row r="946" spans="1:9" ht="16" thickBot="1">
      <c r="A946" s="10"/>
      <c r="B946" s="14">
        <f>B936</f>
        <v>43.5</v>
      </c>
      <c r="C946" s="45">
        <f>C945*C941</f>
        <v>252.00000000000003</v>
      </c>
      <c r="D946" s="14">
        <f>D945*D941</f>
        <v>409.50000000000006</v>
      </c>
      <c r="E946" s="45">
        <f>E945*E941</f>
        <v>209.99999999999997</v>
      </c>
      <c r="F946" s="15">
        <f>SUM(B946:E946)</f>
        <v>915</v>
      </c>
    </row>
    <row r="948" spans="1:9" ht="17" thickBot="1">
      <c r="B948" s="38" t="s">
        <v>79</v>
      </c>
    </row>
    <row r="949" spans="1:9">
      <c r="B949" s="36" t="s">
        <v>56</v>
      </c>
      <c r="C949" s="531" t="s">
        <v>46</v>
      </c>
      <c r="D949" s="532"/>
      <c r="E949" s="532"/>
      <c r="F949" s="533"/>
    </row>
    <row r="950" spans="1:9">
      <c r="B950" s="33" t="s">
        <v>42</v>
      </c>
      <c r="C950" s="41" t="s">
        <v>43</v>
      </c>
      <c r="D950" s="40" t="s">
        <v>44</v>
      </c>
      <c r="E950" s="41" t="s">
        <v>45</v>
      </c>
      <c r="F950" s="48" t="s">
        <v>31</v>
      </c>
    </row>
    <row r="951" spans="1:9">
      <c r="A951" s="26" t="s">
        <v>70</v>
      </c>
      <c r="B951" s="33">
        <f>B918</f>
        <v>29</v>
      </c>
      <c r="C951" s="42">
        <v>50</v>
      </c>
      <c r="D951" s="40">
        <v>130</v>
      </c>
      <c r="E951" s="42">
        <v>200</v>
      </c>
      <c r="F951" s="48"/>
    </row>
    <row r="952" spans="1:9" ht="16">
      <c r="B952" s="534" t="s">
        <v>80</v>
      </c>
      <c r="C952" s="535"/>
      <c r="D952" s="535"/>
      <c r="E952" s="535"/>
      <c r="F952" s="536"/>
    </row>
    <row r="953" spans="1:9">
      <c r="A953" s="26" t="s">
        <v>71</v>
      </c>
      <c r="B953" s="59">
        <f>B943</f>
        <v>1.5</v>
      </c>
      <c r="C953" s="9">
        <v>8.4</v>
      </c>
      <c r="D953" s="9">
        <v>4.2</v>
      </c>
      <c r="E953" s="9">
        <v>1.4</v>
      </c>
      <c r="F953" s="66"/>
      <c r="G953" s="10"/>
      <c r="H953" s="10"/>
      <c r="I953" s="10"/>
    </row>
    <row r="954" spans="1:9">
      <c r="B954" s="519" t="s">
        <v>90</v>
      </c>
      <c r="C954" s="520"/>
      <c r="D954" s="520"/>
      <c r="E954" s="13">
        <v>1.75</v>
      </c>
      <c r="F954" s="40" t="s">
        <v>49</v>
      </c>
      <c r="G954" s="10"/>
      <c r="H954" s="10"/>
      <c r="I954" s="10"/>
    </row>
    <row r="955" spans="1:9" ht="16" thickBot="1">
      <c r="A955" s="26" t="s">
        <v>71</v>
      </c>
      <c r="B955" s="37" t="s">
        <v>33</v>
      </c>
      <c r="C955" s="64">
        <f>C953*E954</f>
        <v>14.700000000000001</v>
      </c>
      <c r="D955" s="63">
        <f>D953*E954</f>
        <v>7.3500000000000005</v>
      </c>
      <c r="E955" s="62">
        <f>E953*E954</f>
        <v>2.4499999999999997</v>
      </c>
      <c r="F955" s="67"/>
      <c r="G955" s="10"/>
      <c r="H955" s="10"/>
      <c r="I955" s="10"/>
    </row>
    <row r="956" spans="1:9" ht="16" thickBot="1">
      <c r="B956" s="14">
        <f>B946</f>
        <v>43.5</v>
      </c>
      <c r="C956" s="45">
        <f>C955*C951</f>
        <v>735</v>
      </c>
      <c r="D956" s="14">
        <f>D955*D951</f>
        <v>955.50000000000011</v>
      </c>
      <c r="E956" s="45">
        <f>E955*E951</f>
        <v>489.99999999999994</v>
      </c>
      <c r="F956" s="15">
        <f>SUM(B956:E956)</f>
        <v>2224</v>
      </c>
    </row>
    <row r="959" spans="1:9">
      <c r="B959" s="539" t="s">
        <v>176</v>
      </c>
      <c r="C959" s="499"/>
      <c r="D959" s="499"/>
      <c r="E959" s="499"/>
      <c r="F959" s="499"/>
      <c r="G959" s="499"/>
      <c r="H959" s="499"/>
      <c r="I959" s="499"/>
    </row>
    <row r="960" spans="1:9">
      <c r="B960" s="4"/>
      <c r="C960" s="4"/>
      <c r="D960" s="4"/>
      <c r="E960" s="4"/>
      <c r="F960" s="4"/>
      <c r="G960" s="4"/>
      <c r="H960" s="4"/>
      <c r="I960" s="4"/>
    </row>
    <row r="961" spans="1:7" ht="17" thickBot="1">
      <c r="B961" s="537" t="s">
        <v>72</v>
      </c>
      <c r="C961" s="538"/>
      <c r="D961" s="538"/>
      <c r="E961" s="538"/>
      <c r="F961" s="538"/>
      <c r="G961" s="2"/>
    </row>
    <row r="962" spans="1:7">
      <c r="B962" s="32" t="s">
        <v>41</v>
      </c>
      <c r="C962" s="531" t="s">
        <v>46</v>
      </c>
      <c r="D962" s="532"/>
      <c r="E962" s="532"/>
      <c r="F962" s="533"/>
    </row>
    <row r="963" spans="1:7">
      <c r="B963" s="33" t="s">
        <v>42</v>
      </c>
      <c r="C963" s="41" t="s">
        <v>68</v>
      </c>
      <c r="D963" s="40" t="s">
        <v>69</v>
      </c>
      <c r="E963" s="41" t="s">
        <v>73</v>
      </c>
      <c r="F963" s="48" t="s">
        <v>31</v>
      </c>
    </row>
    <row r="964" spans="1:7">
      <c r="A964" s="26" t="s">
        <v>70</v>
      </c>
      <c r="B964" s="33">
        <v>35</v>
      </c>
      <c r="C964" s="42">
        <v>50</v>
      </c>
      <c r="D964" s="40">
        <v>110</v>
      </c>
      <c r="E964" s="42">
        <v>210</v>
      </c>
      <c r="F964" s="48"/>
    </row>
    <row r="965" spans="1:7" ht="16" thickBot="1">
      <c r="A965" s="26" t="s">
        <v>71</v>
      </c>
      <c r="B965" s="69">
        <v>1</v>
      </c>
      <c r="C965" s="9">
        <v>2.3199999999999998</v>
      </c>
      <c r="D965" s="63">
        <v>1.1599999999999999</v>
      </c>
      <c r="E965" s="141">
        <v>0.38</v>
      </c>
      <c r="F965" s="68"/>
    </row>
    <row r="966" spans="1:7" ht="16" thickBot="1">
      <c r="B966" s="6">
        <f>B965*B964</f>
        <v>35</v>
      </c>
      <c r="C966" s="43">
        <f>C965*C964</f>
        <v>115.99999999999999</v>
      </c>
      <c r="D966" s="7">
        <f>D965*D964</f>
        <v>127.6</v>
      </c>
      <c r="E966" s="47">
        <f>E965*E964</f>
        <v>79.8</v>
      </c>
      <c r="F966" s="5">
        <f>SUM(B966:E966)</f>
        <v>358.40000000000003</v>
      </c>
    </row>
    <row r="967" spans="1:7" ht="16" thickBot="1"/>
    <row r="968" spans="1:7" ht="17">
      <c r="B968" s="34" t="s">
        <v>47</v>
      </c>
      <c r="C968" s="531" t="s">
        <v>48</v>
      </c>
      <c r="D968" s="532"/>
      <c r="E968" s="532"/>
      <c r="F968" s="533"/>
      <c r="G968" s="2"/>
    </row>
    <row r="969" spans="1:7">
      <c r="B969" s="33" t="s">
        <v>42</v>
      </c>
      <c r="C969" s="41" t="s">
        <v>43</v>
      </c>
      <c r="D969" s="40" t="s">
        <v>44</v>
      </c>
      <c r="E969" s="41" t="s">
        <v>45</v>
      </c>
      <c r="F969" s="48" t="s">
        <v>31</v>
      </c>
    </row>
    <row r="970" spans="1:7">
      <c r="A970" s="26" t="s">
        <v>70</v>
      </c>
      <c r="B970" s="33">
        <f>B964</f>
        <v>35</v>
      </c>
      <c r="C970" s="42">
        <v>90</v>
      </c>
      <c r="D970" s="40">
        <v>330</v>
      </c>
      <c r="E970" s="42">
        <v>400</v>
      </c>
      <c r="F970" s="48"/>
    </row>
    <row r="971" spans="1:7" ht="16" thickBot="1">
      <c r="A971" s="26" t="s">
        <v>71</v>
      </c>
      <c r="B971" s="59">
        <f>B965</f>
        <v>1</v>
      </c>
      <c r="C971" s="9">
        <v>2.3199999999999998</v>
      </c>
      <c r="D971" s="9">
        <v>2.3199999999999998</v>
      </c>
      <c r="E971" s="62">
        <v>0.38</v>
      </c>
      <c r="F971" s="68"/>
    </row>
    <row r="972" spans="1:7" ht="16" thickBot="1">
      <c r="B972" s="6">
        <f>B966</f>
        <v>35</v>
      </c>
      <c r="C972" s="43">
        <f>C971*C970</f>
        <v>208.79999999999998</v>
      </c>
      <c r="D972" s="7">
        <f>D971*D970</f>
        <v>765.59999999999991</v>
      </c>
      <c r="E972" s="47">
        <f>E971*E970</f>
        <v>152</v>
      </c>
      <c r="F972" s="5">
        <f>SUM(B972:E972)</f>
        <v>1161.3999999999999</v>
      </c>
    </row>
    <row r="973" spans="1:7">
      <c r="B973" s="8"/>
      <c r="C973" s="44"/>
      <c r="D973" s="8"/>
      <c r="E973" s="44"/>
      <c r="F973" s="8"/>
    </row>
    <row r="974" spans="1:7" ht="17" thickBot="1">
      <c r="B974" s="35" t="s">
        <v>55</v>
      </c>
      <c r="E974" s="10" t="s">
        <v>33</v>
      </c>
    </row>
    <row r="975" spans="1:7">
      <c r="B975" s="36" t="s">
        <v>56</v>
      </c>
      <c r="C975" s="531" t="s">
        <v>46</v>
      </c>
      <c r="D975" s="532"/>
      <c r="E975" s="532"/>
      <c r="F975" s="533"/>
    </row>
    <row r="976" spans="1:7">
      <c r="B976" s="33" t="s">
        <v>42</v>
      </c>
      <c r="C976" s="41" t="s">
        <v>43</v>
      </c>
      <c r="D976" s="40" t="s">
        <v>44</v>
      </c>
      <c r="E976" s="41" t="s">
        <v>45</v>
      </c>
      <c r="F976" s="48" t="s">
        <v>31</v>
      </c>
    </row>
    <row r="977" spans="1:6">
      <c r="A977" s="26" t="s">
        <v>70</v>
      </c>
      <c r="B977" s="33">
        <f>B964</f>
        <v>35</v>
      </c>
      <c r="C977" s="42">
        <v>50</v>
      </c>
      <c r="D977" s="40">
        <v>130</v>
      </c>
      <c r="E977" s="42">
        <v>200</v>
      </c>
      <c r="F977" s="48"/>
    </row>
    <row r="978" spans="1:6" ht="16">
      <c r="B978" s="534" t="s">
        <v>77</v>
      </c>
      <c r="C978" s="535"/>
      <c r="D978" s="535"/>
      <c r="E978" s="535"/>
      <c r="F978" s="536"/>
    </row>
    <row r="979" spans="1:6">
      <c r="A979" s="26" t="s">
        <v>71</v>
      </c>
      <c r="B979" s="69">
        <f>B965*1.5</f>
        <v>1.5</v>
      </c>
      <c r="C979" s="9">
        <v>4</v>
      </c>
      <c r="D979" s="9">
        <v>2</v>
      </c>
      <c r="E979" s="9">
        <v>0.68</v>
      </c>
      <c r="F979" s="68"/>
    </row>
    <row r="980" spans="1:6">
      <c r="B980" s="519" t="s">
        <v>81</v>
      </c>
      <c r="C980" s="520"/>
      <c r="D980" s="520"/>
      <c r="E980" s="13">
        <v>1.25</v>
      </c>
      <c r="F980" s="40" t="s">
        <v>49</v>
      </c>
    </row>
    <row r="981" spans="1:6" ht="16" thickBot="1">
      <c r="A981" s="26" t="s">
        <v>71</v>
      </c>
      <c r="B981" s="37" t="s">
        <v>33</v>
      </c>
      <c r="C981" s="63">
        <f>C979*E980</f>
        <v>5</v>
      </c>
      <c r="D981" s="63">
        <f>D979*1.25</f>
        <v>2.5</v>
      </c>
      <c r="E981" s="62">
        <f>E979*1.25</f>
        <v>0.85000000000000009</v>
      </c>
      <c r="F981" s="68"/>
    </row>
    <row r="982" spans="1:6" ht="16" thickBot="1">
      <c r="B982" s="14">
        <f>B979*B977</f>
        <v>52.5</v>
      </c>
      <c r="C982" s="45">
        <f>C981*C977</f>
        <v>250</v>
      </c>
      <c r="D982" s="14">
        <f>D981*D977</f>
        <v>325</v>
      </c>
      <c r="E982" s="45">
        <f>E981*E977</f>
        <v>170.00000000000003</v>
      </c>
      <c r="F982" s="15">
        <f>SUM(B982:E982)</f>
        <v>797.5</v>
      </c>
    </row>
    <row r="983" spans="1:6">
      <c r="B983" s="8"/>
      <c r="C983" s="44"/>
      <c r="D983" s="8"/>
      <c r="E983" s="44"/>
      <c r="F983" s="8"/>
    </row>
    <row r="984" spans="1:6" ht="17" thickBot="1">
      <c r="B984" s="537" t="s">
        <v>74</v>
      </c>
      <c r="C984" s="538"/>
      <c r="D984" s="538"/>
      <c r="E984" s="538" t="s">
        <v>33</v>
      </c>
      <c r="F984" s="538"/>
    </row>
    <row r="985" spans="1:6">
      <c r="B985" s="36" t="s">
        <v>56</v>
      </c>
      <c r="C985" s="531" t="s">
        <v>46</v>
      </c>
      <c r="D985" s="532"/>
      <c r="E985" s="532"/>
      <c r="F985" s="533"/>
    </row>
    <row r="986" spans="1:6">
      <c r="B986" s="33" t="s">
        <v>42</v>
      </c>
      <c r="C986" s="41" t="s">
        <v>43</v>
      </c>
      <c r="D986" s="40" t="s">
        <v>44</v>
      </c>
      <c r="E986" s="41" t="s">
        <v>45</v>
      </c>
      <c r="F986" s="48" t="s">
        <v>31</v>
      </c>
    </row>
    <row r="987" spans="1:6">
      <c r="A987" s="26" t="s">
        <v>70</v>
      </c>
      <c r="B987" s="33">
        <f>B964</f>
        <v>35</v>
      </c>
      <c r="C987" s="42">
        <v>50</v>
      </c>
      <c r="D987" s="40">
        <v>130</v>
      </c>
      <c r="E987" s="42">
        <v>200</v>
      </c>
      <c r="F987" s="48"/>
    </row>
    <row r="988" spans="1:6" ht="16">
      <c r="B988" s="534" t="s">
        <v>78</v>
      </c>
      <c r="C988" s="535"/>
      <c r="D988" s="535"/>
      <c r="E988" s="535"/>
      <c r="F988" s="536"/>
    </row>
    <row r="989" spans="1:6">
      <c r="A989" s="26" t="s">
        <v>71</v>
      </c>
      <c r="B989" s="59">
        <f>B979</f>
        <v>1.5</v>
      </c>
      <c r="C989" s="9">
        <v>4.4000000000000004</v>
      </c>
      <c r="D989" s="9">
        <v>2.1800000000000002</v>
      </c>
      <c r="E989" s="9">
        <v>0.72</v>
      </c>
      <c r="F989" s="68"/>
    </row>
    <row r="990" spans="1:6">
      <c r="A990" s="10"/>
      <c r="B990" s="519" t="s">
        <v>89</v>
      </c>
      <c r="C990" s="520"/>
      <c r="D990" s="520"/>
      <c r="E990" s="13">
        <v>1.5</v>
      </c>
      <c r="F990" s="40" t="s">
        <v>49</v>
      </c>
    </row>
    <row r="991" spans="1:6" ht="16" thickBot="1">
      <c r="A991" s="26" t="s">
        <v>71</v>
      </c>
      <c r="B991" s="37" t="s">
        <v>33</v>
      </c>
      <c r="C991" s="64">
        <f>C989*E990</f>
        <v>6.6000000000000005</v>
      </c>
      <c r="D991" s="63">
        <f>D989*E990</f>
        <v>3.2700000000000005</v>
      </c>
      <c r="E991" s="142">
        <f>E989*E990</f>
        <v>1.08</v>
      </c>
      <c r="F991" s="67"/>
    </row>
    <row r="992" spans="1:6" ht="16" thickBot="1">
      <c r="A992" s="10"/>
      <c r="B992" s="14">
        <f>B982</f>
        <v>52.5</v>
      </c>
      <c r="C992" s="45">
        <f>C991*C987</f>
        <v>330</v>
      </c>
      <c r="D992" s="14">
        <f>D991*D987</f>
        <v>425.10000000000008</v>
      </c>
      <c r="E992" s="45">
        <f>E991*E987</f>
        <v>216</v>
      </c>
      <c r="F992" s="15">
        <f>SUM(B992:E992)</f>
        <v>1023.6000000000001</v>
      </c>
    </row>
    <row r="994" spans="1:9" ht="17" thickBot="1">
      <c r="B994" s="38" t="s">
        <v>79</v>
      </c>
    </row>
    <row r="995" spans="1:9">
      <c r="B995" s="36" t="s">
        <v>56</v>
      </c>
      <c r="C995" s="531" t="s">
        <v>46</v>
      </c>
      <c r="D995" s="532"/>
      <c r="E995" s="532"/>
      <c r="F995" s="533"/>
    </row>
    <row r="996" spans="1:9">
      <c r="B996" s="33" t="s">
        <v>42</v>
      </c>
      <c r="C996" s="41" t="s">
        <v>43</v>
      </c>
      <c r="D996" s="40" t="s">
        <v>44</v>
      </c>
      <c r="E996" s="41" t="s">
        <v>45</v>
      </c>
      <c r="F996" s="48" t="s">
        <v>31</v>
      </c>
    </row>
    <row r="997" spans="1:9">
      <c r="A997" s="26" t="s">
        <v>70</v>
      </c>
      <c r="B997" s="33">
        <f>B964</f>
        <v>35</v>
      </c>
      <c r="C997" s="42">
        <v>50</v>
      </c>
      <c r="D997" s="40">
        <v>130</v>
      </c>
      <c r="E997" s="42">
        <v>200</v>
      </c>
      <c r="F997" s="48"/>
    </row>
    <row r="998" spans="1:9" ht="16">
      <c r="B998" s="534" t="s">
        <v>80</v>
      </c>
      <c r="C998" s="535"/>
      <c r="D998" s="535"/>
      <c r="E998" s="535"/>
      <c r="F998" s="536"/>
    </row>
    <row r="999" spans="1:9">
      <c r="A999" s="26" t="s">
        <v>71</v>
      </c>
      <c r="B999" s="59">
        <f>B989</f>
        <v>1.5</v>
      </c>
      <c r="C999" s="9">
        <v>8.74</v>
      </c>
      <c r="D999" s="9">
        <v>4.37</v>
      </c>
      <c r="E999" s="9">
        <v>1.46</v>
      </c>
      <c r="F999" s="66"/>
      <c r="G999" s="10"/>
      <c r="H999" s="10"/>
      <c r="I999" s="10"/>
    </row>
    <row r="1000" spans="1:9">
      <c r="B1000" s="519" t="s">
        <v>90</v>
      </c>
      <c r="C1000" s="520"/>
      <c r="D1000" s="520"/>
      <c r="E1000" s="13">
        <v>1.75</v>
      </c>
      <c r="F1000" s="40" t="s">
        <v>49</v>
      </c>
      <c r="G1000" s="10"/>
      <c r="H1000" s="10"/>
      <c r="I1000" s="10"/>
    </row>
    <row r="1001" spans="1:9" ht="16" thickBot="1">
      <c r="A1001" s="26" t="s">
        <v>71</v>
      </c>
      <c r="B1001" s="37" t="s">
        <v>33</v>
      </c>
      <c r="C1001" s="64">
        <f>C999*E1000</f>
        <v>15.295</v>
      </c>
      <c r="D1001" s="63">
        <f>D999*E1000</f>
        <v>7.6475</v>
      </c>
      <c r="E1001" s="62">
        <f>E999*E1000</f>
        <v>2.5549999999999997</v>
      </c>
      <c r="F1001" s="67"/>
      <c r="G1001" s="10"/>
      <c r="H1001" s="10"/>
      <c r="I1001" s="10"/>
    </row>
    <row r="1002" spans="1:9" ht="16" thickBot="1">
      <c r="B1002" s="14">
        <f>B992</f>
        <v>52.5</v>
      </c>
      <c r="C1002" s="45">
        <f>C1001*C997</f>
        <v>764.75</v>
      </c>
      <c r="D1002" s="14">
        <f>D1001*D997</f>
        <v>994.17499999999995</v>
      </c>
      <c r="E1002" s="45">
        <f>E1001*E997</f>
        <v>510.99999999999994</v>
      </c>
      <c r="F1002" s="15">
        <f>SUM(B1002:E1002)</f>
        <v>2322.4249999999997</v>
      </c>
    </row>
    <row r="1005" spans="1:9">
      <c r="B1005" s="539" t="s">
        <v>166</v>
      </c>
      <c r="C1005" s="499"/>
      <c r="D1005" s="499"/>
      <c r="E1005" s="499"/>
      <c r="F1005" s="499"/>
      <c r="G1005" s="499"/>
      <c r="H1005" s="499"/>
      <c r="I1005" s="499"/>
    </row>
    <row r="1006" spans="1:9">
      <c r="B1006" s="4"/>
      <c r="C1006" s="4"/>
      <c r="D1006" s="4"/>
      <c r="E1006" s="4"/>
      <c r="F1006" s="4"/>
      <c r="G1006" s="4"/>
      <c r="H1006" s="4"/>
      <c r="I1006" s="4"/>
    </row>
    <row r="1007" spans="1:9" ht="17" thickBot="1">
      <c r="B1007" s="529" t="s">
        <v>72</v>
      </c>
      <c r="C1007" s="530"/>
      <c r="D1007" s="530"/>
      <c r="E1007" s="530"/>
      <c r="F1007" s="530"/>
      <c r="G1007" s="2"/>
    </row>
    <row r="1008" spans="1:9">
      <c r="B1008" s="219" t="s">
        <v>41</v>
      </c>
      <c r="C1008" s="521" t="s">
        <v>46</v>
      </c>
      <c r="D1008" s="522"/>
      <c r="E1008" s="522"/>
      <c r="F1008" s="523"/>
    </row>
    <row r="1009" spans="1:7">
      <c r="B1009" s="220" t="s">
        <v>42</v>
      </c>
      <c r="C1009" s="221" t="s">
        <v>68</v>
      </c>
      <c r="D1009" s="222" t="s">
        <v>69</v>
      </c>
      <c r="E1009" s="221" t="s">
        <v>73</v>
      </c>
      <c r="F1009" s="223" t="s">
        <v>31</v>
      </c>
    </row>
    <row r="1010" spans="1:7">
      <c r="A1010" s="26" t="s">
        <v>70</v>
      </c>
      <c r="B1010" s="220">
        <v>45</v>
      </c>
      <c r="C1010" s="225">
        <v>50</v>
      </c>
      <c r="D1010" s="222">
        <v>110</v>
      </c>
      <c r="E1010" s="225">
        <v>210</v>
      </c>
      <c r="F1010" s="223"/>
    </row>
    <row r="1011" spans="1:7" ht="16" thickBot="1">
      <c r="A1011" s="26" t="s">
        <v>71</v>
      </c>
      <c r="B1011" s="226">
        <v>1</v>
      </c>
      <c r="C1011" s="227">
        <v>3.06</v>
      </c>
      <c r="D1011" s="228">
        <v>1.53</v>
      </c>
      <c r="E1011" s="251">
        <v>0.5</v>
      </c>
      <c r="F1011" s="68"/>
    </row>
    <row r="1012" spans="1:7" ht="16" thickBot="1">
      <c r="B1012" s="229">
        <f>B1011*B1010</f>
        <v>45</v>
      </c>
      <c r="C1012" s="230">
        <f>C1011*C1010</f>
        <v>153</v>
      </c>
      <c r="D1012" s="231">
        <f>D1011*D1010</f>
        <v>168.3</v>
      </c>
      <c r="E1012" s="232">
        <f>E1011*E1010</f>
        <v>105</v>
      </c>
      <c r="F1012" s="233">
        <f>SUM(B1012:E1012)</f>
        <v>471.3</v>
      </c>
    </row>
    <row r="1013" spans="1:7" ht="16" thickBot="1"/>
    <row r="1014" spans="1:7" ht="17">
      <c r="B1014" s="34" t="s">
        <v>47</v>
      </c>
      <c r="C1014" s="531" t="s">
        <v>48</v>
      </c>
      <c r="D1014" s="532"/>
      <c r="E1014" s="532"/>
      <c r="F1014" s="533"/>
      <c r="G1014" s="2"/>
    </row>
    <row r="1015" spans="1:7">
      <c r="B1015" s="33" t="s">
        <v>42</v>
      </c>
      <c r="C1015" s="41" t="s">
        <v>43</v>
      </c>
      <c r="D1015" s="40" t="s">
        <v>44</v>
      </c>
      <c r="E1015" s="41" t="s">
        <v>45</v>
      </c>
      <c r="F1015" s="48" t="s">
        <v>31</v>
      </c>
    </row>
    <row r="1016" spans="1:7">
      <c r="A1016" s="26" t="s">
        <v>70</v>
      </c>
      <c r="B1016" s="33">
        <f>B1010</f>
        <v>45</v>
      </c>
      <c r="C1016" s="42">
        <v>90</v>
      </c>
      <c r="D1016" s="40">
        <v>330</v>
      </c>
      <c r="E1016" s="42">
        <v>400</v>
      </c>
      <c r="F1016" s="48"/>
    </row>
    <row r="1017" spans="1:7" ht="16" thickBot="1">
      <c r="A1017" s="26" t="s">
        <v>71</v>
      </c>
      <c r="B1017" s="59">
        <f>B1011</f>
        <v>1</v>
      </c>
      <c r="C1017" s="9">
        <v>3.06</v>
      </c>
      <c r="D1017" s="9">
        <v>3.06</v>
      </c>
      <c r="E1017" s="62">
        <v>0.5</v>
      </c>
      <c r="F1017" s="68"/>
    </row>
    <row r="1018" spans="1:7" ht="16" thickBot="1">
      <c r="B1018" s="6">
        <f>B1012</f>
        <v>45</v>
      </c>
      <c r="C1018" s="43">
        <f>C1017*C1016</f>
        <v>275.39999999999998</v>
      </c>
      <c r="D1018" s="7">
        <f>D1017*D1016</f>
        <v>1009.8000000000001</v>
      </c>
      <c r="E1018" s="47">
        <f>E1017*E1016</f>
        <v>200</v>
      </c>
      <c r="F1018" s="5">
        <f>SUM(B1018:E1018)</f>
        <v>1530.2</v>
      </c>
    </row>
    <row r="1019" spans="1:7">
      <c r="B1019" s="8"/>
      <c r="C1019" s="44"/>
      <c r="D1019" s="8"/>
      <c r="E1019" s="44"/>
      <c r="F1019" s="8"/>
    </row>
    <row r="1020" spans="1:7" ht="17" thickBot="1">
      <c r="B1020" s="35" t="s">
        <v>55</v>
      </c>
      <c r="E1020" s="10" t="s">
        <v>33</v>
      </c>
    </row>
    <row r="1021" spans="1:7">
      <c r="B1021" s="36" t="s">
        <v>56</v>
      </c>
      <c r="C1021" s="531" t="s">
        <v>46</v>
      </c>
      <c r="D1021" s="532"/>
      <c r="E1021" s="532"/>
      <c r="F1021" s="533"/>
    </row>
    <row r="1022" spans="1:7">
      <c r="B1022" s="33" t="s">
        <v>42</v>
      </c>
      <c r="C1022" s="41" t="s">
        <v>43</v>
      </c>
      <c r="D1022" s="40" t="s">
        <v>44</v>
      </c>
      <c r="E1022" s="41" t="s">
        <v>45</v>
      </c>
      <c r="F1022" s="48" t="s">
        <v>31</v>
      </c>
    </row>
    <row r="1023" spans="1:7">
      <c r="A1023" s="26" t="s">
        <v>70</v>
      </c>
      <c r="B1023" s="33">
        <f>B1010</f>
        <v>45</v>
      </c>
      <c r="C1023" s="42">
        <v>50</v>
      </c>
      <c r="D1023" s="40">
        <v>130</v>
      </c>
      <c r="E1023" s="42">
        <v>200</v>
      </c>
      <c r="F1023" s="48"/>
    </row>
    <row r="1024" spans="1:7" ht="16">
      <c r="B1024" s="534" t="s">
        <v>77</v>
      </c>
      <c r="C1024" s="535"/>
      <c r="D1024" s="535"/>
      <c r="E1024" s="535"/>
      <c r="F1024" s="536"/>
    </row>
    <row r="1025" spans="1:6">
      <c r="A1025" s="26" t="s">
        <v>71</v>
      </c>
      <c r="B1025" s="69">
        <f>B1011*1.5</f>
        <v>1.5</v>
      </c>
      <c r="C1025" s="9">
        <v>4</v>
      </c>
      <c r="D1025" s="9">
        <v>2</v>
      </c>
      <c r="E1025" s="9">
        <v>0.68</v>
      </c>
      <c r="F1025" s="68"/>
    </row>
    <row r="1026" spans="1:6">
      <c r="B1026" s="519" t="s">
        <v>81</v>
      </c>
      <c r="C1026" s="520"/>
      <c r="D1026" s="520"/>
      <c r="E1026" s="13">
        <v>1.25</v>
      </c>
      <c r="F1026" s="40" t="s">
        <v>49</v>
      </c>
    </row>
    <row r="1027" spans="1:6" ht="16" thickBot="1">
      <c r="A1027" s="26" t="s">
        <v>71</v>
      </c>
      <c r="B1027" s="37" t="s">
        <v>33</v>
      </c>
      <c r="C1027" s="63">
        <f>C1025*E1026</f>
        <v>5</v>
      </c>
      <c r="D1027" s="63">
        <f>D1025*1.25</f>
        <v>2.5</v>
      </c>
      <c r="E1027" s="62">
        <f>E1025*1.25</f>
        <v>0.85000000000000009</v>
      </c>
      <c r="F1027" s="68"/>
    </row>
    <row r="1028" spans="1:6" ht="16" thickBot="1">
      <c r="B1028" s="14">
        <f>B1025*B1023</f>
        <v>67.5</v>
      </c>
      <c r="C1028" s="45">
        <f>C1027*C1023</f>
        <v>250</v>
      </c>
      <c r="D1028" s="14">
        <f>D1027*D1023</f>
        <v>325</v>
      </c>
      <c r="E1028" s="45">
        <f>E1027*E1023</f>
        <v>170.00000000000003</v>
      </c>
      <c r="F1028" s="15">
        <f>SUM(B1028:E1028)</f>
        <v>812.5</v>
      </c>
    </row>
    <row r="1029" spans="1:6">
      <c r="B1029" s="8"/>
      <c r="C1029" s="44"/>
      <c r="D1029" s="8"/>
      <c r="E1029" s="44"/>
      <c r="F1029" s="8"/>
    </row>
    <row r="1030" spans="1:6" ht="17" thickBot="1">
      <c r="B1030" s="537" t="s">
        <v>74</v>
      </c>
      <c r="C1030" s="538"/>
      <c r="D1030" s="538"/>
      <c r="E1030" s="538" t="s">
        <v>33</v>
      </c>
      <c r="F1030" s="538"/>
    </row>
    <row r="1031" spans="1:6">
      <c r="B1031" s="36" t="s">
        <v>56</v>
      </c>
      <c r="C1031" s="531" t="s">
        <v>46</v>
      </c>
      <c r="D1031" s="532"/>
      <c r="E1031" s="532"/>
      <c r="F1031" s="533"/>
    </row>
    <row r="1032" spans="1:6">
      <c r="B1032" s="33" t="s">
        <v>42</v>
      </c>
      <c r="C1032" s="41" t="s">
        <v>43</v>
      </c>
      <c r="D1032" s="40" t="s">
        <v>44</v>
      </c>
      <c r="E1032" s="41" t="s">
        <v>45</v>
      </c>
      <c r="F1032" s="48" t="s">
        <v>31</v>
      </c>
    </row>
    <row r="1033" spans="1:6">
      <c r="A1033" s="26" t="s">
        <v>70</v>
      </c>
      <c r="B1033" s="33">
        <f>B1010</f>
        <v>45</v>
      </c>
      <c r="C1033" s="42">
        <v>50</v>
      </c>
      <c r="D1033" s="40">
        <v>130</v>
      </c>
      <c r="E1033" s="42">
        <v>200</v>
      </c>
      <c r="F1033" s="48"/>
    </row>
    <row r="1034" spans="1:6" ht="16">
      <c r="B1034" s="534" t="s">
        <v>78</v>
      </c>
      <c r="C1034" s="535"/>
      <c r="D1034" s="535"/>
      <c r="E1034" s="535"/>
      <c r="F1034" s="536"/>
    </row>
    <row r="1035" spans="1:6">
      <c r="A1035" s="26" t="s">
        <v>71</v>
      </c>
      <c r="B1035" s="59">
        <f>B1025</f>
        <v>1.5</v>
      </c>
      <c r="C1035" s="9">
        <v>6.16</v>
      </c>
      <c r="D1035" s="9">
        <v>3.08</v>
      </c>
      <c r="E1035" s="9">
        <v>1.02</v>
      </c>
      <c r="F1035" s="68"/>
    </row>
    <row r="1036" spans="1:6">
      <c r="A1036" s="10"/>
      <c r="B1036" s="519" t="s">
        <v>89</v>
      </c>
      <c r="C1036" s="520"/>
      <c r="D1036" s="520"/>
      <c r="E1036" s="13">
        <v>1.5</v>
      </c>
      <c r="F1036" s="40" t="s">
        <v>49</v>
      </c>
    </row>
    <row r="1037" spans="1:6" ht="16" thickBot="1">
      <c r="A1037" s="26" t="s">
        <v>71</v>
      </c>
      <c r="B1037" s="37" t="s">
        <v>33</v>
      </c>
      <c r="C1037" s="64">
        <f>C1035*E1036</f>
        <v>9.24</v>
      </c>
      <c r="D1037" s="63">
        <f>D1035*E1036</f>
        <v>4.62</v>
      </c>
      <c r="E1037" s="142">
        <f>E1035*E1036</f>
        <v>1.53</v>
      </c>
      <c r="F1037" s="67"/>
    </row>
    <row r="1038" spans="1:6" ht="16" thickBot="1">
      <c r="A1038" s="10"/>
      <c r="B1038" s="14">
        <f>B1028</f>
        <v>67.5</v>
      </c>
      <c r="C1038" s="45">
        <f>C1037*C1033</f>
        <v>462</v>
      </c>
      <c r="D1038" s="14">
        <f>D1037*D1033</f>
        <v>600.6</v>
      </c>
      <c r="E1038" s="45">
        <f>E1037*E1033</f>
        <v>306</v>
      </c>
      <c r="F1038" s="15">
        <f>SUM(B1038:E1038)</f>
        <v>1436.1</v>
      </c>
    </row>
    <row r="1040" spans="1:6" ht="17" thickBot="1">
      <c r="B1040" s="38" t="s">
        <v>79</v>
      </c>
    </row>
    <row r="1041" spans="1:9">
      <c r="B1041" s="36" t="s">
        <v>56</v>
      </c>
      <c r="C1041" s="531" t="s">
        <v>46</v>
      </c>
      <c r="D1041" s="532"/>
      <c r="E1041" s="532"/>
      <c r="F1041" s="533"/>
    </row>
    <row r="1042" spans="1:9">
      <c r="B1042" s="33" t="s">
        <v>42</v>
      </c>
      <c r="C1042" s="41" t="s">
        <v>43</v>
      </c>
      <c r="D1042" s="40" t="s">
        <v>44</v>
      </c>
      <c r="E1042" s="41" t="s">
        <v>45</v>
      </c>
      <c r="F1042" s="48" t="s">
        <v>31</v>
      </c>
    </row>
    <row r="1043" spans="1:9">
      <c r="A1043" s="26" t="s">
        <v>70</v>
      </c>
      <c r="B1043" s="33">
        <f>B1010</f>
        <v>45</v>
      </c>
      <c r="C1043" s="42">
        <v>50</v>
      </c>
      <c r="D1043" s="40">
        <v>130</v>
      </c>
      <c r="E1043" s="42">
        <v>200</v>
      </c>
      <c r="F1043" s="48"/>
    </row>
    <row r="1044" spans="1:9" ht="16">
      <c r="B1044" s="534" t="s">
        <v>80</v>
      </c>
      <c r="C1044" s="535"/>
      <c r="D1044" s="535"/>
      <c r="E1044" s="535"/>
      <c r="F1044" s="536"/>
    </row>
    <row r="1045" spans="1:9">
      <c r="A1045" s="26" t="s">
        <v>71</v>
      </c>
      <c r="B1045" s="59">
        <f>B1035</f>
        <v>1.5</v>
      </c>
      <c r="C1045" s="9">
        <v>8.74</v>
      </c>
      <c r="D1045" s="9">
        <v>4.37</v>
      </c>
      <c r="E1045" s="9">
        <v>1.46</v>
      </c>
      <c r="F1045" s="66"/>
      <c r="G1045" s="10"/>
      <c r="H1045" s="10"/>
      <c r="I1045" s="10"/>
    </row>
    <row r="1046" spans="1:9">
      <c r="B1046" s="519" t="s">
        <v>90</v>
      </c>
      <c r="C1046" s="520"/>
      <c r="D1046" s="520"/>
      <c r="E1046" s="13">
        <v>1.75</v>
      </c>
      <c r="F1046" s="40" t="s">
        <v>49</v>
      </c>
      <c r="G1046" s="10"/>
      <c r="H1046" s="10"/>
      <c r="I1046" s="10"/>
    </row>
    <row r="1047" spans="1:9" ht="16" thickBot="1">
      <c r="A1047" s="26" t="s">
        <v>71</v>
      </c>
      <c r="B1047" s="37" t="s">
        <v>33</v>
      </c>
      <c r="C1047" s="64">
        <f>C1045*E1046</f>
        <v>15.295</v>
      </c>
      <c r="D1047" s="63">
        <f>D1045*E1046</f>
        <v>7.6475</v>
      </c>
      <c r="E1047" s="62">
        <f>E1045*E1046</f>
        <v>2.5549999999999997</v>
      </c>
      <c r="F1047" s="67"/>
      <c r="G1047" s="10"/>
      <c r="H1047" s="10"/>
      <c r="I1047" s="10"/>
    </row>
    <row r="1048" spans="1:9" ht="16" thickBot="1">
      <c r="B1048" s="14">
        <f>B1038</f>
        <v>67.5</v>
      </c>
      <c r="C1048" s="45">
        <f>C1047*C1043</f>
        <v>764.75</v>
      </c>
      <c r="D1048" s="14">
        <f>D1047*D1043</f>
        <v>994.17499999999995</v>
      </c>
      <c r="E1048" s="45">
        <f>E1047*E1043</f>
        <v>510.99999999999994</v>
      </c>
      <c r="F1048" s="15">
        <f>SUM(B1048:E1048)</f>
        <v>2337.4249999999997</v>
      </c>
    </row>
    <row r="1053" spans="1:9">
      <c r="B1053" s="539" t="s">
        <v>178</v>
      </c>
      <c r="C1053" s="499"/>
      <c r="D1053" s="499"/>
      <c r="E1053" s="499"/>
      <c r="F1053" s="499"/>
      <c r="G1053" s="499"/>
      <c r="H1053" s="499"/>
      <c r="I1053" s="499"/>
    </row>
    <row r="1054" spans="1:9">
      <c r="B1054" s="4"/>
      <c r="C1054" s="4"/>
      <c r="D1054" s="4"/>
      <c r="E1054" s="4"/>
      <c r="F1054" s="4"/>
      <c r="G1054" s="4"/>
      <c r="H1054" s="4"/>
      <c r="I1054" s="4"/>
    </row>
    <row r="1055" spans="1:9" ht="17" thickBot="1">
      <c r="B1055" s="529" t="s">
        <v>72</v>
      </c>
      <c r="C1055" s="530"/>
      <c r="D1055" s="530"/>
      <c r="E1055" s="530"/>
      <c r="F1055" s="530"/>
      <c r="G1055" s="2"/>
    </row>
    <row r="1056" spans="1:9">
      <c r="B1056" s="219" t="s">
        <v>41</v>
      </c>
      <c r="C1056" s="521" t="s">
        <v>46</v>
      </c>
      <c r="D1056" s="522"/>
      <c r="E1056" s="522"/>
      <c r="F1056" s="523"/>
    </row>
    <row r="1057" spans="1:7">
      <c r="B1057" s="220" t="s">
        <v>42</v>
      </c>
      <c r="C1057" s="221" t="s">
        <v>68</v>
      </c>
      <c r="D1057" s="222" t="s">
        <v>69</v>
      </c>
      <c r="E1057" s="221" t="s">
        <v>73</v>
      </c>
      <c r="F1057" s="223" t="s">
        <v>31</v>
      </c>
    </row>
    <row r="1058" spans="1:7">
      <c r="A1058" s="26" t="s">
        <v>70</v>
      </c>
      <c r="B1058" s="220">
        <v>99</v>
      </c>
      <c r="C1058" s="225">
        <v>50</v>
      </c>
      <c r="D1058" s="222">
        <v>110</v>
      </c>
      <c r="E1058" s="225">
        <v>210</v>
      </c>
      <c r="F1058" s="223"/>
    </row>
    <row r="1059" spans="1:7" ht="16" thickBot="1">
      <c r="A1059" s="26" t="s">
        <v>71</v>
      </c>
      <c r="B1059" s="226">
        <v>3</v>
      </c>
      <c r="C1059" s="227">
        <v>4.3</v>
      </c>
      <c r="D1059" s="228">
        <v>2.14</v>
      </c>
      <c r="E1059" s="251">
        <v>0.72</v>
      </c>
      <c r="F1059" s="68"/>
    </row>
    <row r="1060" spans="1:7" ht="16" thickBot="1">
      <c r="B1060" s="229">
        <f>B1059*B1058</f>
        <v>297</v>
      </c>
      <c r="C1060" s="230">
        <f>C1059*C1058</f>
        <v>215</v>
      </c>
      <c r="D1060" s="231">
        <f>D1059*D1058</f>
        <v>235.4</v>
      </c>
      <c r="E1060" s="232">
        <f>E1059*E1058</f>
        <v>151.19999999999999</v>
      </c>
      <c r="F1060" s="233">
        <f>SUM(B1060:E1060)</f>
        <v>898.59999999999991</v>
      </c>
    </row>
    <row r="1061" spans="1:7" ht="16" thickBot="1"/>
    <row r="1062" spans="1:7" ht="17">
      <c r="B1062" s="34" t="s">
        <v>47</v>
      </c>
      <c r="C1062" s="531" t="s">
        <v>48</v>
      </c>
      <c r="D1062" s="532"/>
      <c r="E1062" s="532"/>
      <c r="F1062" s="533"/>
      <c r="G1062" s="2"/>
    </row>
    <row r="1063" spans="1:7">
      <c r="B1063" s="33" t="s">
        <v>42</v>
      </c>
      <c r="C1063" s="41" t="s">
        <v>43</v>
      </c>
      <c r="D1063" s="40" t="s">
        <v>44</v>
      </c>
      <c r="E1063" s="41" t="s">
        <v>45</v>
      </c>
      <c r="F1063" s="48" t="s">
        <v>31</v>
      </c>
    </row>
    <row r="1064" spans="1:7">
      <c r="A1064" s="26" t="s">
        <v>70</v>
      </c>
      <c r="B1064" s="33">
        <f>B1058</f>
        <v>99</v>
      </c>
      <c r="C1064" s="42">
        <v>90</v>
      </c>
      <c r="D1064" s="40">
        <v>330</v>
      </c>
      <c r="E1064" s="42">
        <v>400</v>
      </c>
      <c r="F1064" s="48"/>
    </row>
    <row r="1065" spans="1:7" ht="16" thickBot="1">
      <c r="A1065" s="26" t="s">
        <v>71</v>
      </c>
      <c r="B1065" s="59">
        <f>B1059</f>
        <v>3</v>
      </c>
      <c r="C1065" s="9">
        <v>6.6</v>
      </c>
      <c r="D1065" s="9">
        <v>6.6</v>
      </c>
      <c r="E1065" s="62">
        <v>1.1000000000000001</v>
      </c>
      <c r="F1065" s="68"/>
    </row>
    <row r="1066" spans="1:7" ht="16" thickBot="1">
      <c r="B1066" s="6">
        <f>B1060</f>
        <v>297</v>
      </c>
      <c r="C1066" s="43">
        <f>C1065*C1064</f>
        <v>594</v>
      </c>
      <c r="D1066" s="7">
        <f>D1065*D1064</f>
        <v>2178</v>
      </c>
      <c r="E1066" s="47">
        <f>E1065*E1064</f>
        <v>440.00000000000006</v>
      </c>
      <c r="F1066" s="5">
        <f>SUM(B1066:E1066)</f>
        <v>3509</v>
      </c>
    </row>
    <row r="1067" spans="1:7">
      <c r="B1067" s="8"/>
      <c r="C1067" s="44"/>
      <c r="D1067" s="8"/>
      <c r="E1067" s="44"/>
      <c r="F1067" s="8"/>
    </row>
    <row r="1068" spans="1:7" ht="17" thickBot="1">
      <c r="B1068" s="35" t="s">
        <v>55</v>
      </c>
      <c r="E1068" s="10" t="s">
        <v>33</v>
      </c>
    </row>
    <row r="1069" spans="1:7">
      <c r="B1069" s="36" t="s">
        <v>56</v>
      </c>
      <c r="C1069" s="531" t="s">
        <v>46</v>
      </c>
      <c r="D1069" s="532"/>
      <c r="E1069" s="532"/>
      <c r="F1069" s="533"/>
    </row>
    <row r="1070" spans="1:7">
      <c r="B1070" s="33" t="s">
        <v>42</v>
      </c>
      <c r="C1070" s="41" t="s">
        <v>43</v>
      </c>
      <c r="D1070" s="40" t="s">
        <v>44</v>
      </c>
      <c r="E1070" s="41" t="s">
        <v>45</v>
      </c>
      <c r="F1070" s="48" t="s">
        <v>31</v>
      </c>
    </row>
    <row r="1071" spans="1:7">
      <c r="A1071" s="26" t="s">
        <v>70</v>
      </c>
      <c r="B1071" s="33">
        <f>B1058</f>
        <v>99</v>
      </c>
      <c r="C1071" s="42">
        <v>50</v>
      </c>
      <c r="D1071" s="40">
        <v>130</v>
      </c>
      <c r="E1071" s="42">
        <v>200</v>
      </c>
      <c r="F1071" s="48"/>
    </row>
    <row r="1072" spans="1:7" ht="16">
      <c r="B1072" s="534" t="s">
        <v>77</v>
      </c>
      <c r="C1072" s="535"/>
      <c r="D1072" s="535"/>
      <c r="E1072" s="535"/>
      <c r="F1072" s="536"/>
    </row>
    <row r="1073" spans="1:6">
      <c r="A1073" s="26" t="s">
        <v>71</v>
      </c>
      <c r="B1073" s="69">
        <f>B1059*1.5</f>
        <v>4.5</v>
      </c>
      <c r="C1073" s="9">
        <v>7.9</v>
      </c>
      <c r="D1073" s="9">
        <v>3.9</v>
      </c>
      <c r="E1073" s="9">
        <v>1.3</v>
      </c>
      <c r="F1073" s="68"/>
    </row>
    <row r="1074" spans="1:6">
      <c r="B1074" s="519" t="s">
        <v>81</v>
      </c>
      <c r="C1074" s="520"/>
      <c r="D1074" s="520"/>
      <c r="E1074" s="13">
        <v>1.25</v>
      </c>
      <c r="F1074" s="40" t="s">
        <v>49</v>
      </c>
    </row>
    <row r="1075" spans="1:6" ht="16" thickBot="1">
      <c r="A1075" s="26" t="s">
        <v>71</v>
      </c>
      <c r="B1075" s="37" t="s">
        <v>33</v>
      </c>
      <c r="C1075" s="63">
        <f>C1073*E1074</f>
        <v>9.875</v>
      </c>
      <c r="D1075" s="63">
        <f>D1073*1.25</f>
        <v>4.875</v>
      </c>
      <c r="E1075" s="62">
        <f>E1073*1.25</f>
        <v>1.625</v>
      </c>
      <c r="F1075" s="68"/>
    </row>
    <row r="1076" spans="1:6" ht="16" thickBot="1">
      <c r="B1076" s="14">
        <f>B1073*B1071</f>
        <v>445.5</v>
      </c>
      <c r="C1076" s="45">
        <f>C1075*C1071</f>
        <v>493.75</v>
      </c>
      <c r="D1076" s="14">
        <f>D1075*D1071</f>
        <v>633.75</v>
      </c>
      <c r="E1076" s="45">
        <f>E1075*E1071</f>
        <v>325</v>
      </c>
      <c r="F1076" s="15">
        <f>SUM(B1076:E1076)</f>
        <v>1898</v>
      </c>
    </row>
    <row r="1077" spans="1:6">
      <c r="B1077" s="8"/>
      <c r="C1077" s="44"/>
      <c r="D1077" s="8"/>
      <c r="E1077" s="44"/>
      <c r="F1077" s="8"/>
    </row>
    <row r="1078" spans="1:6" ht="17" thickBot="1">
      <c r="B1078" s="537" t="s">
        <v>74</v>
      </c>
      <c r="C1078" s="538"/>
      <c r="D1078" s="538"/>
      <c r="E1078" s="538" t="s">
        <v>33</v>
      </c>
      <c r="F1078" s="538"/>
    </row>
    <row r="1079" spans="1:6">
      <c r="B1079" s="36" t="s">
        <v>56</v>
      </c>
      <c r="C1079" s="531" t="s">
        <v>46</v>
      </c>
      <c r="D1079" s="532"/>
      <c r="E1079" s="532"/>
      <c r="F1079" s="533"/>
    </row>
    <row r="1080" spans="1:6">
      <c r="B1080" s="33" t="s">
        <v>42</v>
      </c>
      <c r="C1080" s="41" t="s">
        <v>43</v>
      </c>
      <c r="D1080" s="40" t="s">
        <v>44</v>
      </c>
      <c r="E1080" s="41" t="s">
        <v>45</v>
      </c>
      <c r="F1080" s="48" t="s">
        <v>31</v>
      </c>
    </row>
    <row r="1081" spans="1:6">
      <c r="A1081" s="26" t="s">
        <v>70</v>
      </c>
      <c r="B1081" s="33">
        <f>B1058</f>
        <v>99</v>
      </c>
      <c r="C1081" s="42">
        <v>50</v>
      </c>
      <c r="D1081" s="40">
        <v>130</v>
      </c>
      <c r="E1081" s="42">
        <v>200</v>
      </c>
      <c r="F1081" s="48"/>
    </row>
    <row r="1082" spans="1:6" ht="16">
      <c r="B1082" s="534" t="s">
        <v>78</v>
      </c>
      <c r="C1082" s="535"/>
      <c r="D1082" s="535"/>
      <c r="E1082" s="535"/>
      <c r="F1082" s="536"/>
    </row>
    <row r="1083" spans="1:6">
      <c r="A1083" s="26" t="s">
        <v>71</v>
      </c>
      <c r="B1083" s="59">
        <f>B1073</f>
        <v>4.5</v>
      </c>
      <c r="C1083" s="9">
        <v>9</v>
      </c>
      <c r="D1083" s="9">
        <v>4.5</v>
      </c>
      <c r="E1083" s="9">
        <v>1.06</v>
      </c>
      <c r="F1083" s="68"/>
    </row>
    <row r="1084" spans="1:6">
      <c r="A1084" s="10"/>
      <c r="B1084" s="519" t="s">
        <v>89</v>
      </c>
      <c r="C1084" s="520"/>
      <c r="D1084" s="520"/>
      <c r="E1084" s="13">
        <v>1.5</v>
      </c>
      <c r="F1084" s="40" t="s">
        <v>49</v>
      </c>
    </row>
    <row r="1085" spans="1:6" ht="16" thickBot="1">
      <c r="A1085" s="26" t="s">
        <v>71</v>
      </c>
      <c r="B1085" s="37" t="s">
        <v>33</v>
      </c>
      <c r="C1085" s="64">
        <f>C1083*E1084</f>
        <v>13.5</v>
      </c>
      <c r="D1085" s="63">
        <f>D1083*E1084</f>
        <v>6.75</v>
      </c>
      <c r="E1085" s="142">
        <f>E1083*E1084</f>
        <v>1.59</v>
      </c>
      <c r="F1085" s="67"/>
    </row>
    <row r="1086" spans="1:6" ht="16" thickBot="1">
      <c r="A1086" s="10"/>
      <c r="B1086" s="14">
        <f>B1076</f>
        <v>445.5</v>
      </c>
      <c r="C1086" s="45">
        <f>C1085*C1081</f>
        <v>675</v>
      </c>
      <c r="D1086" s="14">
        <f>D1085*D1081</f>
        <v>877.5</v>
      </c>
      <c r="E1086" s="45">
        <f>E1085*E1081</f>
        <v>318</v>
      </c>
      <c r="F1086" s="15">
        <f>SUM(B1086:E1086)</f>
        <v>2316</v>
      </c>
    </row>
    <row r="1088" spans="1:6" ht="17" thickBot="1">
      <c r="B1088" s="234" t="s">
        <v>79</v>
      </c>
      <c r="C1088" s="235"/>
      <c r="D1088" s="236"/>
      <c r="E1088" s="235"/>
      <c r="F1088" s="236"/>
    </row>
    <row r="1089" spans="1:9">
      <c r="B1089" s="237" t="s">
        <v>56</v>
      </c>
      <c r="C1089" s="521" t="s">
        <v>46</v>
      </c>
      <c r="D1089" s="522"/>
      <c r="E1089" s="522"/>
      <c r="F1089" s="523"/>
    </row>
    <row r="1090" spans="1:9">
      <c r="B1090" s="220" t="s">
        <v>42</v>
      </c>
      <c r="C1090" s="221" t="s">
        <v>43</v>
      </c>
      <c r="D1090" s="222" t="s">
        <v>44</v>
      </c>
      <c r="E1090" s="221" t="s">
        <v>45</v>
      </c>
      <c r="F1090" s="223" t="s">
        <v>31</v>
      </c>
    </row>
    <row r="1091" spans="1:9">
      <c r="A1091" s="26" t="s">
        <v>70</v>
      </c>
      <c r="B1091" s="220">
        <f>B1058</f>
        <v>99</v>
      </c>
      <c r="C1091" s="225">
        <v>50</v>
      </c>
      <c r="D1091" s="222">
        <v>130</v>
      </c>
      <c r="E1091" s="225">
        <v>200</v>
      </c>
      <c r="F1091" s="223"/>
    </row>
    <row r="1092" spans="1:9" ht="16">
      <c r="B1092" s="524" t="s">
        <v>80</v>
      </c>
      <c r="C1092" s="525"/>
      <c r="D1092" s="525"/>
      <c r="E1092" s="525"/>
      <c r="F1092" s="526"/>
    </row>
    <row r="1093" spans="1:9">
      <c r="A1093" s="26" t="s">
        <v>71</v>
      </c>
      <c r="B1093" s="226">
        <f>B1083</f>
        <v>4.5</v>
      </c>
      <c r="C1093" s="227">
        <v>15.8</v>
      </c>
      <c r="D1093" s="227">
        <v>7.9</v>
      </c>
      <c r="E1093" s="227">
        <v>2.6</v>
      </c>
      <c r="F1093" s="66"/>
      <c r="G1093" s="10"/>
      <c r="H1093" s="10"/>
      <c r="I1093" s="10"/>
    </row>
    <row r="1094" spans="1:9">
      <c r="B1094" s="527" t="s">
        <v>90</v>
      </c>
      <c r="C1094" s="528"/>
      <c r="D1094" s="528"/>
      <c r="E1094" s="239">
        <v>1.75</v>
      </c>
      <c r="F1094" s="222" t="s">
        <v>49</v>
      </c>
      <c r="G1094" s="10"/>
      <c r="H1094" s="10"/>
      <c r="I1094" s="10"/>
    </row>
    <row r="1095" spans="1:9" ht="16" thickBot="1">
      <c r="A1095" s="26" t="s">
        <v>71</v>
      </c>
      <c r="B1095" s="37" t="s">
        <v>33</v>
      </c>
      <c r="C1095" s="240">
        <f>C1093*E1094</f>
        <v>27.650000000000002</v>
      </c>
      <c r="D1095" s="228">
        <f>D1093*E1094</f>
        <v>13.825000000000001</v>
      </c>
      <c r="E1095" s="250">
        <f>E1093*E1094</f>
        <v>4.55</v>
      </c>
      <c r="F1095" s="67"/>
      <c r="G1095" s="10"/>
      <c r="H1095" s="10"/>
      <c r="I1095" s="10"/>
    </row>
    <row r="1096" spans="1:9" ht="16" thickBot="1">
      <c r="B1096" s="241">
        <f>B1086</f>
        <v>445.5</v>
      </c>
      <c r="C1096" s="242">
        <f>C1095*C1091</f>
        <v>1382.5</v>
      </c>
      <c r="D1096" s="241">
        <f>D1095*D1091</f>
        <v>1797.2500000000002</v>
      </c>
      <c r="E1096" s="242">
        <f>E1095*E1091</f>
        <v>910</v>
      </c>
      <c r="F1096" s="243">
        <f>SUM(B1096:E1096)</f>
        <v>4535.25</v>
      </c>
    </row>
    <row r="1099" spans="1:9">
      <c r="B1099" s="539" t="s">
        <v>182</v>
      </c>
      <c r="C1099" s="499"/>
      <c r="D1099" s="499"/>
      <c r="E1099" s="499"/>
      <c r="F1099" s="499"/>
      <c r="G1099" s="499"/>
      <c r="H1099" s="499"/>
      <c r="I1099" s="499"/>
    </row>
    <row r="1100" spans="1:9">
      <c r="B1100" s="4"/>
      <c r="C1100" s="4"/>
      <c r="D1100" s="4"/>
      <c r="E1100" s="4"/>
      <c r="F1100" s="4"/>
      <c r="G1100" s="4"/>
      <c r="H1100" s="4"/>
      <c r="I1100" s="4"/>
    </row>
    <row r="1101" spans="1:9" ht="17" thickBot="1">
      <c r="B1101" s="537" t="s">
        <v>72</v>
      </c>
      <c r="C1101" s="538"/>
      <c r="D1101" s="538"/>
      <c r="E1101" s="538"/>
      <c r="F1101" s="538"/>
      <c r="G1101" s="2"/>
    </row>
    <row r="1102" spans="1:9">
      <c r="B1102" s="32" t="s">
        <v>41</v>
      </c>
      <c r="C1102" s="531" t="s">
        <v>46</v>
      </c>
      <c r="D1102" s="532"/>
      <c r="E1102" s="532"/>
      <c r="F1102" s="533"/>
    </row>
    <row r="1103" spans="1:9">
      <c r="B1103" s="33" t="s">
        <v>42</v>
      </c>
      <c r="C1103" s="41" t="s">
        <v>68</v>
      </c>
      <c r="D1103" s="40" t="s">
        <v>69</v>
      </c>
      <c r="E1103" s="41" t="s">
        <v>73</v>
      </c>
      <c r="F1103" s="48" t="s">
        <v>31</v>
      </c>
    </row>
    <row r="1104" spans="1:9">
      <c r="A1104" s="26" t="s">
        <v>70</v>
      </c>
      <c r="B1104" s="33">
        <v>59.95</v>
      </c>
      <c r="C1104" s="42">
        <v>50</v>
      </c>
      <c r="D1104" s="40">
        <v>110</v>
      </c>
      <c r="E1104" s="42">
        <v>210</v>
      </c>
      <c r="F1104" s="48"/>
    </row>
    <row r="1105" spans="1:7" ht="16" thickBot="1">
      <c r="A1105" s="26" t="s">
        <v>71</v>
      </c>
      <c r="B1105" s="69">
        <v>0.3</v>
      </c>
      <c r="C1105" s="9">
        <v>1.94</v>
      </c>
      <c r="D1105" s="62">
        <v>0.97</v>
      </c>
      <c r="E1105" s="141">
        <v>0.32</v>
      </c>
      <c r="F1105" s="68"/>
    </row>
    <row r="1106" spans="1:7" ht="16" thickBot="1">
      <c r="B1106" s="6">
        <f>B1105*B1104</f>
        <v>17.984999999999999</v>
      </c>
      <c r="C1106" s="43">
        <f>C1105*C1104</f>
        <v>97</v>
      </c>
      <c r="D1106" s="7">
        <f>D1105*D1104</f>
        <v>106.7</v>
      </c>
      <c r="E1106" s="47">
        <f>E1105*E1104</f>
        <v>67.2</v>
      </c>
      <c r="F1106" s="5">
        <f>SUM(B1106:E1106)</f>
        <v>288.88499999999999</v>
      </c>
    </row>
    <row r="1107" spans="1:7" ht="16" thickBot="1"/>
    <row r="1108" spans="1:7" ht="17">
      <c r="B1108" s="34" t="s">
        <v>47</v>
      </c>
      <c r="C1108" s="531" t="s">
        <v>48</v>
      </c>
      <c r="D1108" s="532"/>
      <c r="E1108" s="532"/>
      <c r="F1108" s="533"/>
      <c r="G1108" s="2"/>
    </row>
    <row r="1109" spans="1:7">
      <c r="B1109" s="33" t="s">
        <v>42</v>
      </c>
      <c r="C1109" s="41" t="s">
        <v>43</v>
      </c>
      <c r="D1109" s="40" t="s">
        <v>44</v>
      </c>
      <c r="E1109" s="41" t="s">
        <v>45</v>
      </c>
      <c r="F1109" s="48" t="s">
        <v>31</v>
      </c>
    </row>
    <row r="1110" spans="1:7">
      <c r="A1110" s="26" t="s">
        <v>70</v>
      </c>
      <c r="B1110" s="33">
        <f>B1104</f>
        <v>59.95</v>
      </c>
      <c r="C1110" s="42">
        <v>90</v>
      </c>
      <c r="D1110" s="40">
        <v>330</v>
      </c>
      <c r="E1110" s="42">
        <v>400</v>
      </c>
      <c r="F1110" s="48"/>
    </row>
    <row r="1111" spans="1:7" ht="16" thickBot="1">
      <c r="A1111" s="26" t="s">
        <v>71</v>
      </c>
      <c r="B1111" s="59">
        <f>B1105</f>
        <v>0.3</v>
      </c>
      <c r="C1111" s="9">
        <v>1.94</v>
      </c>
      <c r="D1111" s="9">
        <v>1.94</v>
      </c>
      <c r="E1111" s="62">
        <v>0.32</v>
      </c>
      <c r="F1111" s="68"/>
    </row>
    <row r="1112" spans="1:7" ht="16" thickBot="1">
      <c r="B1112" s="6">
        <f>B1106</f>
        <v>17.984999999999999</v>
      </c>
      <c r="C1112" s="43">
        <f>C1111*C1110</f>
        <v>174.6</v>
      </c>
      <c r="D1112" s="7">
        <f>D1111*D1110</f>
        <v>640.19999999999993</v>
      </c>
      <c r="E1112" s="47">
        <f>E1111*E1110</f>
        <v>128</v>
      </c>
      <c r="F1112" s="5">
        <f>SUM(B1112:E1112)</f>
        <v>960.78499999999985</v>
      </c>
    </row>
    <row r="1113" spans="1:7">
      <c r="B1113" s="8"/>
      <c r="C1113" s="44"/>
      <c r="D1113" s="8"/>
      <c r="E1113" s="44"/>
      <c r="F1113" s="8"/>
    </row>
    <row r="1114" spans="1:7" ht="17" thickBot="1">
      <c r="B1114" s="35" t="s">
        <v>55</v>
      </c>
      <c r="E1114" s="10" t="s">
        <v>33</v>
      </c>
    </row>
    <row r="1115" spans="1:7">
      <c r="B1115" s="36" t="s">
        <v>56</v>
      </c>
      <c r="C1115" s="531" t="s">
        <v>46</v>
      </c>
      <c r="D1115" s="532"/>
      <c r="E1115" s="532"/>
      <c r="F1115" s="533"/>
    </row>
    <row r="1116" spans="1:7">
      <c r="B1116" s="33" t="s">
        <v>42</v>
      </c>
      <c r="C1116" s="41" t="s">
        <v>43</v>
      </c>
      <c r="D1116" s="40" t="s">
        <v>44</v>
      </c>
      <c r="E1116" s="41" t="s">
        <v>45</v>
      </c>
      <c r="F1116" s="48" t="s">
        <v>31</v>
      </c>
    </row>
    <row r="1117" spans="1:7">
      <c r="A1117" s="26" t="s">
        <v>70</v>
      </c>
      <c r="B1117" s="33">
        <f>B1104</f>
        <v>59.95</v>
      </c>
      <c r="C1117" s="42">
        <v>50</v>
      </c>
      <c r="D1117" s="40">
        <v>130</v>
      </c>
      <c r="E1117" s="42">
        <v>200</v>
      </c>
      <c r="F1117" s="48"/>
    </row>
    <row r="1118" spans="1:7" ht="16">
      <c r="B1118" s="534" t="s">
        <v>77</v>
      </c>
      <c r="C1118" s="535"/>
      <c r="D1118" s="535"/>
      <c r="E1118" s="535"/>
      <c r="F1118" s="536"/>
    </row>
    <row r="1119" spans="1:7">
      <c r="A1119" s="26" t="s">
        <v>71</v>
      </c>
      <c r="B1119" s="69">
        <f>B1105*1.5</f>
        <v>0.44999999999999996</v>
      </c>
      <c r="C1119" s="9">
        <v>1.1000000000000001</v>
      </c>
      <c r="D1119" s="9">
        <v>0.54</v>
      </c>
      <c r="E1119" s="9">
        <v>0.18</v>
      </c>
      <c r="F1119" s="68"/>
    </row>
    <row r="1120" spans="1:7">
      <c r="B1120" s="519" t="s">
        <v>81</v>
      </c>
      <c r="C1120" s="520"/>
      <c r="D1120" s="520"/>
      <c r="E1120" s="13">
        <v>1.25</v>
      </c>
      <c r="F1120" s="40" t="s">
        <v>49</v>
      </c>
    </row>
    <row r="1121" spans="1:6" ht="16" thickBot="1">
      <c r="A1121" s="26" t="s">
        <v>71</v>
      </c>
      <c r="B1121" s="37" t="s">
        <v>33</v>
      </c>
      <c r="C1121" s="63">
        <f>C1119*E1120</f>
        <v>1.375</v>
      </c>
      <c r="D1121" s="63">
        <f>D1119*1.25</f>
        <v>0.67500000000000004</v>
      </c>
      <c r="E1121" s="62">
        <f>E1119*1.25</f>
        <v>0.22499999999999998</v>
      </c>
      <c r="F1121" s="68"/>
    </row>
    <row r="1122" spans="1:6" ht="16" thickBot="1">
      <c r="B1122" s="14">
        <f>B1119*B1117</f>
        <v>26.977499999999999</v>
      </c>
      <c r="C1122" s="45">
        <f>C1121*C1117</f>
        <v>68.75</v>
      </c>
      <c r="D1122" s="14">
        <f>D1121*D1117</f>
        <v>87.75</v>
      </c>
      <c r="E1122" s="45">
        <f>E1121*E1117</f>
        <v>44.999999999999993</v>
      </c>
      <c r="F1122" s="15">
        <f>SUM(B1122:E1122)</f>
        <v>228.47749999999999</v>
      </c>
    </row>
    <row r="1123" spans="1:6">
      <c r="B1123" s="8"/>
      <c r="C1123" s="44"/>
      <c r="D1123" s="8"/>
      <c r="E1123" s="44"/>
      <c r="F1123" s="8"/>
    </row>
    <row r="1124" spans="1:6" ht="17" thickBot="1">
      <c r="B1124" s="537" t="s">
        <v>74</v>
      </c>
      <c r="C1124" s="538"/>
      <c r="D1124" s="538"/>
      <c r="E1124" s="538" t="s">
        <v>33</v>
      </c>
      <c r="F1124" s="538"/>
    </row>
    <row r="1125" spans="1:6">
      <c r="B1125" s="36" t="s">
        <v>56</v>
      </c>
      <c r="C1125" s="531" t="s">
        <v>46</v>
      </c>
      <c r="D1125" s="532"/>
      <c r="E1125" s="532"/>
      <c r="F1125" s="533"/>
    </row>
    <row r="1126" spans="1:6">
      <c r="B1126" s="33" t="s">
        <v>42</v>
      </c>
      <c r="C1126" s="41" t="s">
        <v>43</v>
      </c>
      <c r="D1126" s="40" t="s">
        <v>44</v>
      </c>
      <c r="E1126" s="41" t="s">
        <v>45</v>
      </c>
      <c r="F1126" s="48" t="s">
        <v>31</v>
      </c>
    </row>
    <row r="1127" spans="1:6">
      <c r="A1127" s="26" t="s">
        <v>70</v>
      </c>
      <c r="B1127" s="33">
        <f>B1104</f>
        <v>59.95</v>
      </c>
      <c r="C1127" s="42">
        <v>50</v>
      </c>
      <c r="D1127" s="40">
        <v>130</v>
      </c>
      <c r="E1127" s="42">
        <v>200</v>
      </c>
      <c r="F1127" s="48"/>
    </row>
    <row r="1128" spans="1:6" ht="16">
      <c r="B1128" s="534" t="s">
        <v>78</v>
      </c>
      <c r="C1128" s="535"/>
      <c r="D1128" s="535"/>
      <c r="E1128" s="535"/>
      <c r="F1128" s="536"/>
    </row>
    <row r="1129" spans="1:6">
      <c r="A1129" s="26" t="s">
        <v>71</v>
      </c>
      <c r="B1129" s="59">
        <f>B1119</f>
        <v>0.44999999999999996</v>
      </c>
      <c r="C1129" s="9">
        <v>4.26</v>
      </c>
      <c r="D1129" s="9">
        <v>2.13</v>
      </c>
      <c r="E1129" s="9">
        <v>0.35499999999999998</v>
      </c>
      <c r="F1129" s="68"/>
    </row>
    <row r="1130" spans="1:6">
      <c r="A1130" s="10"/>
      <c r="B1130" s="519" t="s">
        <v>89</v>
      </c>
      <c r="C1130" s="520"/>
      <c r="D1130" s="520"/>
      <c r="E1130" s="13">
        <v>1.5</v>
      </c>
      <c r="F1130" s="40" t="s">
        <v>49</v>
      </c>
    </row>
    <row r="1131" spans="1:6" ht="16" thickBot="1">
      <c r="A1131" s="26" t="s">
        <v>71</v>
      </c>
      <c r="B1131" s="37" t="s">
        <v>33</v>
      </c>
      <c r="C1131" s="64">
        <f>C1129*E1130</f>
        <v>6.39</v>
      </c>
      <c r="D1131" s="63">
        <f>D1129*E1130</f>
        <v>3.1949999999999998</v>
      </c>
      <c r="E1131" s="142">
        <f>E1129*E1130</f>
        <v>0.53249999999999997</v>
      </c>
      <c r="F1131" s="67"/>
    </row>
    <row r="1132" spans="1:6" ht="16" thickBot="1">
      <c r="A1132" s="10"/>
      <c r="B1132" s="14">
        <f>B1122</f>
        <v>26.977499999999999</v>
      </c>
      <c r="C1132" s="45">
        <f>C1131*C1127</f>
        <v>319.5</v>
      </c>
      <c r="D1132" s="14">
        <f>D1131*D1127</f>
        <v>415.34999999999997</v>
      </c>
      <c r="E1132" s="45">
        <f>E1131*E1127</f>
        <v>106.5</v>
      </c>
      <c r="F1132" s="15">
        <f>SUM(B1132:E1132)</f>
        <v>868.32749999999999</v>
      </c>
    </row>
    <row r="1134" spans="1:6" ht="17" thickBot="1">
      <c r="B1134" s="38" t="s">
        <v>79</v>
      </c>
    </row>
    <row r="1135" spans="1:6">
      <c r="B1135" s="36" t="s">
        <v>56</v>
      </c>
      <c r="C1135" s="531" t="s">
        <v>46</v>
      </c>
      <c r="D1135" s="532"/>
      <c r="E1135" s="532"/>
      <c r="F1135" s="533"/>
    </row>
    <row r="1136" spans="1:6">
      <c r="B1136" s="33" t="s">
        <v>42</v>
      </c>
      <c r="C1136" s="41" t="s">
        <v>43</v>
      </c>
      <c r="D1136" s="40" t="s">
        <v>44</v>
      </c>
      <c r="E1136" s="41" t="s">
        <v>45</v>
      </c>
      <c r="F1136" s="48" t="s">
        <v>31</v>
      </c>
    </row>
    <row r="1137" spans="1:9">
      <c r="A1137" s="26" t="s">
        <v>70</v>
      </c>
      <c r="B1137" s="33">
        <f>B1104</f>
        <v>59.95</v>
      </c>
      <c r="C1137" s="42">
        <v>50</v>
      </c>
      <c r="D1137" s="40">
        <v>130</v>
      </c>
      <c r="E1137" s="42">
        <v>200</v>
      </c>
      <c r="F1137" s="48"/>
    </row>
    <row r="1138" spans="1:9" ht="16">
      <c r="B1138" s="534" t="s">
        <v>80</v>
      </c>
      <c r="C1138" s="535"/>
      <c r="D1138" s="535"/>
      <c r="E1138" s="535"/>
      <c r="F1138" s="536"/>
    </row>
    <row r="1139" spans="1:9">
      <c r="A1139" s="26" t="s">
        <v>71</v>
      </c>
      <c r="B1139" s="59">
        <f>B1129</f>
        <v>0.44999999999999996</v>
      </c>
      <c r="C1139" s="9">
        <v>8.52</v>
      </c>
      <c r="D1139" s="9">
        <v>4.26</v>
      </c>
      <c r="E1139" s="9">
        <v>1.42</v>
      </c>
      <c r="F1139" s="66"/>
      <c r="G1139" s="10"/>
      <c r="H1139" s="10"/>
      <c r="I1139" s="10"/>
    </row>
    <row r="1140" spans="1:9">
      <c r="B1140" s="519" t="s">
        <v>90</v>
      </c>
      <c r="C1140" s="520"/>
      <c r="D1140" s="520"/>
      <c r="E1140" s="13">
        <v>1.75</v>
      </c>
      <c r="F1140" s="40" t="s">
        <v>49</v>
      </c>
      <c r="G1140" s="10"/>
      <c r="H1140" s="10"/>
      <c r="I1140" s="10"/>
    </row>
    <row r="1141" spans="1:9" ht="16" thickBot="1">
      <c r="A1141" s="26" t="s">
        <v>71</v>
      </c>
      <c r="B1141" s="37" t="s">
        <v>33</v>
      </c>
      <c r="C1141" s="64">
        <f>C1139*E1140</f>
        <v>14.91</v>
      </c>
      <c r="D1141" s="63">
        <f>D1139*E1140</f>
        <v>7.4550000000000001</v>
      </c>
      <c r="E1141" s="62">
        <f>E1139*E1140</f>
        <v>2.4849999999999999</v>
      </c>
      <c r="F1141" s="67"/>
      <c r="G1141" s="10"/>
      <c r="H1141" s="10"/>
      <c r="I1141" s="10"/>
    </row>
    <row r="1142" spans="1:9" ht="16" thickBot="1">
      <c r="B1142" s="14">
        <f>B1132</f>
        <v>26.977499999999999</v>
      </c>
      <c r="C1142" s="45">
        <f>C1141*C1137</f>
        <v>745.5</v>
      </c>
      <c r="D1142" s="14">
        <f>D1141*D1137</f>
        <v>969.15</v>
      </c>
      <c r="E1142" s="45">
        <f>E1141*E1137</f>
        <v>497</v>
      </c>
      <c r="F1142" s="15">
        <f>SUM(B1142:E1142)</f>
        <v>2238.6275000000001</v>
      </c>
    </row>
    <row r="1145" spans="1:9">
      <c r="B1145" s="539" t="s">
        <v>187</v>
      </c>
      <c r="C1145" s="499"/>
      <c r="D1145" s="499"/>
      <c r="E1145" s="499"/>
      <c r="F1145" s="499"/>
      <c r="G1145" s="499"/>
      <c r="H1145" s="499"/>
      <c r="I1145" s="499"/>
    </row>
    <row r="1146" spans="1:9">
      <c r="B1146" s="4"/>
      <c r="C1146" s="4"/>
      <c r="D1146" s="4"/>
      <c r="E1146" s="4"/>
      <c r="F1146" s="4"/>
      <c r="G1146" s="4"/>
      <c r="H1146" s="4"/>
      <c r="I1146" s="4"/>
    </row>
    <row r="1147" spans="1:9" ht="17" thickBot="1">
      <c r="B1147" s="537" t="s">
        <v>72</v>
      </c>
      <c r="C1147" s="538"/>
      <c r="D1147" s="538"/>
      <c r="E1147" s="538"/>
      <c r="F1147" s="538"/>
      <c r="G1147" s="2"/>
    </row>
    <row r="1148" spans="1:9">
      <c r="B1148" s="32" t="s">
        <v>41</v>
      </c>
      <c r="C1148" s="531" t="s">
        <v>46</v>
      </c>
      <c r="D1148" s="532"/>
      <c r="E1148" s="532"/>
      <c r="F1148" s="533"/>
    </row>
    <row r="1149" spans="1:9">
      <c r="B1149" s="33" t="s">
        <v>42</v>
      </c>
      <c r="C1149" s="41" t="s">
        <v>68</v>
      </c>
      <c r="D1149" s="40" t="s">
        <v>69</v>
      </c>
      <c r="E1149" s="41" t="s">
        <v>73</v>
      </c>
      <c r="F1149" s="48" t="s">
        <v>31</v>
      </c>
    </row>
    <row r="1150" spans="1:9">
      <c r="A1150" s="26" t="s">
        <v>70</v>
      </c>
      <c r="B1150" s="33">
        <v>29.9</v>
      </c>
      <c r="C1150" s="42">
        <v>50</v>
      </c>
      <c r="D1150" s="40">
        <v>110</v>
      </c>
      <c r="E1150" s="42">
        <v>210</v>
      </c>
      <c r="F1150" s="48"/>
    </row>
    <row r="1151" spans="1:9" ht="16" thickBot="1">
      <c r="A1151" s="26" t="s">
        <v>71</v>
      </c>
      <c r="B1151" s="210">
        <v>0.75</v>
      </c>
      <c r="C1151" s="9">
        <v>0.98</v>
      </c>
      <c r="D1151" s="62">
        <v>0.49</v>
      </c>
      <c r="E1151" s="141">
        <v>0.16200000000000001</v>
      </c>
      <c r="F1151" s="68"/>
    </row>
    <row r="1152" spans="1:9" ht="16" thickBot="1">
      <c r="B1152" s="6">
        <f>B1151*B1150</f>
        <v>22.424999999999997</v>
      </c>
      <c r="C1152" s="43">
        <f>C1151*C1150</f>
        <v>49</v>
      </c>
      <c r="D1152" s="7">
        <f>D1151*D1150</f>
        <v>53.9</v>
      </c>
      <c r="E1152" s="47">
        <f>E1151*E1150</f>
        <v>34.020000000000003</v>
      </c>
      <c r="F1152" s="5">
        <f>SUM(B1152:E1152)</f>
        <v>159.345</v>
      </c>
    </row>
    <row r="1153" spans="1:7" ht="16" thickBot="1"/>
    <row r="1154" spans="1:7" ht="17">
      <c r="B1154" s="34" t="s">
        <v>47</v>
      </c>
      <c r="C1154" s="531" t="s">
        <v>48</v>
      </c>
      <c r="D1154" s="532"/>
      <c r="E1154" s="532"/>
      <c r="F1154" s="533"/>
      <c r="G1154" s="2"/>
    </row>
    <row r="1155" spans="1:7">
      <c r="B1155" s="33" t="s">
        <v>42</v>
      </c>
      <c r="C1155" s="41" t="s">
        <v>43</v>
      </c>
      <c r="D1155" s="40" t="s">
        <v>44</v>
      </c>
      <c r="E1155" s="41" t="s">
        <v>45</v>
      </c>
      <c r="F1155" s="48" t="s">
        <v>31</v>
      </c>
    </row>
    <row r="1156" spans="1:7">
      <c r="A1156" s="26" t="s">
        <v>70</v>
      </c>
      <c r="B1156" s="33">
        <f>B1150</f>
        <v>29.9</v>
      </c>
      <c r="C1156" s="42">
        <v>90</v>
      </c>
      <c r="D1156" s="40">
        <v>330</v>
      </c>
      <c r="E1156" s="42">
        <v>400</v>
      </c>
      <c r="F1156" s="48"/>
    </row>
    <row r="1157" spans="1:7" ht="16" thickBot="1">
      <c r="A1157" s="26" t="s">
        <v>71</v>
      </c>
      <c r="B1157" s="211">
        <f>B1151</f>
        <v>0.75</v>
      </c>
      <c r="C1157" s="9">
        <v>0.98</v>
      </c>
      <c r="D1157" s="9">
        <v>0.98</v>
      </c>
      <c r="E1157" s="62">
        <v>0.16200000000000001</v>
      </c>
      <c r="F1157" s="68"/>
    </row>
    <row r="1158" spans="1:7" ht="16" thickBot="1">
      <c r="B1158" s="6">
        <f>B1152</f>
        <v>22.424999999999997</v>
      </c>
      <c r="C1158" s="43">
        <f>C1157*C1156</f>
        <v>88.2</v>
      </c>
      <c r="D1158" s="7">
        <f>D1157*D1156</f>
        <v>323.39999999999998</v>
      </c>
      <c r="E1158" s="47">
        <f>E1157*E1156</f>
        <v>64.8</v>
      </c>
      <c r="F1158" s="5">
        <f>SUM(B1158:E1158)</f>
        <v>498.82499999999999</v>
      </c>
    </row>
    <row r="1159" spans="1:7">
      <c r="B1159" s="8"/>
      <c r="C1159" s="44"/>
      <c r="D1159" s="8"/>
      <c r="E1159" s="44"/>
      <c r="F1159" s="8"/>
    </row>
    <row r="1160" spans="1:7" ht="17" thickBot="1">
      <c r="B1160" s="35" t="s">
        <v>55</v>
      </c>
      <c r="E1160" s="10" t="s">
        <v>33</v>
      </c>
    </row>
    <row r="1161" spans="1:7">
      <c r="B1161" s="36" t="s">
        <v>56</v>
      </c>
      <c r="C1161" s="531" t="s">
        <v>46</v>
      </c>
      <c r="D1161" s="532"/>
      <c r="E1161" s="532"/>
      <c r="F1161" s="533"/>
    </row>
    <row r="1162" spans="1:7">
      <c r="B1162" s="33" t="s">
        <v>42</v>
      </c>
      <c r="C1162" s="41" t="s">
        <v>43</v>
      </c>
      <c r="D1162" s="40" t="s">
        <v>44</v>
      </c>
      <c r="E1162" s="41" t="s">
        <v>45</v>
      </c>
      <c r="F1162" s="48" t="s">
        <v>31</v>
      </c>
    </row>
    <row r="1163" spans="1:7">
      <c r="A1163" s="26" t="s">
        <v>70</v>
      </c>
      <c r="B1163" s="33">
        <f>B1150</f>
        <v>29.9</v>
      </c>
      <c r="C1163" s="42">
        <v>50</v>
      </c>
      <c r="D1163" s="40">
        <v>130</v>
      </c>
      <c r="E1163" s="42">
        <v>200</v>
      </c>
      <c r="F1163" s="48"/>
    </row>
    <row r="1164" spans="1:7" ht="16">
      <c r="B1164" s="534" t="s">
        <v>77</v>
      </c>
      <c r="C1164" s="535"/>
      <c r="D1164" s="535"/>
      <c r="E1164" s="535"/>
      <c r="F1164" s="536"/>
    </row>
    <row r="1165" spans="1:7">
      <c r="A1165" s="26" t="s">
        <v>71</v>
      </c>
      <c r="B1165" s="210">
        <f>B1151*1.5</f>
        <v>1.125</v>
      </c>
      <c r="C1165" s="9">
        <v>0.46</v>
      </c>
      <c r="D1165" s="9">
        <v>0.23</v>
      </c>
      <c r="E1165" s="9">
        <v>0.08</v>
      </c>
      <c r="F1165" s="68"/>
    </row>
    <row r="1166" spans="1:7">
      <c r="B1166" s="519" t="s">
        <v>81</v>
      </c>
      <c r="C1166" s="520"/>
      <c r="D1166" s="520"/>
      <c r="E1166" s="13">
        <v>1.25</v>
      </c>
      <c r="F1166" s="40" t="s">
        <v>49</v>
      </c>
    </row>
    <row r="1167" spans="1:7" ht="16" thickBot="1">
      <c r="A1167" s="26" t="s">
        <v>71</v>
      </c>
      <c r="B1167" s="37" t="s">
        <v>33</v>
      </c>
      <c r="C1167" s="63">
        <f>C1165*E1166</f>
        <v>0.57500000000000007</v>
      </c>
      <c r="D1167" s="63">
        <f>D1165*1.25</f>
        <v>0.28750000000000003</v>
      </c>
      <c r="E1167" s="62">
        <f>E1165*1.25</f>
        <v>0.1</v>
      </c>
      <c r="F1167" s="68"/>
    </row>
    <row r="1168" spans="1:7" ht="16" thickBot="1">
      <c r="B1168" s="14">
        <f>B1165*B1163</f>
        <v>33.637499999999996</v>
      </c>
      <c r="C1168" s="45">
        <f>C1167*C1163</f>
        <v>28.750000000000004</v>
      </c>
      <c r="D1168" s="14">
        <f>D1167*D1163</f>
        <v>37.375000000000007</v>
      </c>
      <c r="E1168" s="45">
        <f>E1167*E1163</f>
        <v>20</v>
      </c>
      <c r="F1168" s="15">
        <f>SUM(B1168:E1168)</f>
        <v>119.76250000000002</v>
      </c>
    </row>
    <row r="1169" spans="1:6">
      <c r="B1169" s="8"/>
      <c r="C1169" s="44"/>
      <c r="D1169" s="8"/>
      <c r="E1169" s="44"/>
      <c r="F1169" s="8"/>
    </row>
    <row r="1170" spans="1:6" ht="17" thickBot="1">
      <c r="B1170" s="537" t="s">
        <v>74</v>
      </c>
      <c r="C1170" s="538"/>
      <c r="D1170" s="538"/>
      <c r="E1170" s="538" t="s">
        <v>33</v>
      </c>
      <c r="F1170" s="538"/>
    </row>
    <row r="1171" spans="1:6">
      <c r="B1171" s="36" t="s">
        <v>56</v>
      </c>
      <c r="C1171" s="531" t="s">
        <v>46</v>
      </c>
      <c r="D1171" s="532"/>
      <c r="E1171" s="532"/>
      <c r="F1171" s="533"/>
    </row>
    <row r="1172" spans="1:6">
      <c r="B1172" s="33" t="s">
        <v>42</v>
      </c>
      <c r="C1172" s="41" t="s">
        <v>43</v>
      </c>
      <c r="D1172" s="40" t="s">
        <v>44</v>
      </c>
      <c r="E1172" s="41" t="s">
        <v>45</v>
      </c>
      <c r="F1172" s="48" t="s">
        <v>31</v>
      </c>
    </row>
    <row r="1173" spans="1:6">
      <c r="A1173" s="26" t="s">
        <v>70</v>
      </c>
      <c r="B1173" s="33">
        <f>B1150</f>
        <v>29.9</v>
      </c>
      <c r="C1173" s="42">
        <v>50</v>
      </c>
      <c r="D1173" s="40">
        <v>130</v>
      </c>
      <c r="E1173" s="42">
        <v>200</v>
      </c>
      <c r="F1173" s="48"/>
    </row>
    <row r="1174" spans="1:6" ht="16">
      <c r="B1174" s="534" t="s">
        <v>78</v>
      </c>
      <c r="C1174" s="535"/>
      <c r="D1174" s="535"/>
      <c r="E1174" s="535"/>
      <c r="F1174" s="536"/>
    </row>
    <row r="1175" spans="1:6">
      <c r="A1175" s="26" t="s">
        <v>71</v>
      </c>
      <c r="B1175" s="59">
        <f>B1165</f>
        <v>1.125</v>
      </c>
      <c r="C1175" s="9">
        <v>3.2</v>
      </c>
      <c r="D1175" s="9">
        <v>1.6</v>
      </c>
      <c r="E1175" s="9">
        <v>0.52</v>
      </c>
      <c r="F1175" s="68"/>
    </row>
    <row r="1176" spans="1:6">
      <c r="A1176" s="10"/>
      <c r="B1176" s="519" t="s">
        <v>89</v>
      </c>
      <c r="C1176" s="520"/>
      <c r="D1176" s="520"/>
      <c r="E1176" s="13">
        <v>1.5</v>
      </c>
      <c r="F1176" s="40" t="s">
        <v>49</v>
      </c>
    </row>
    <row r="1177" spans="1:6" ht="16" thickBot="1">
      <c r="A1177" s="26" t="s">
        <v>71</v>
      </c>
      <c r="B1177" s="37" t="s">
        <v>33</v>
      </c>
      <c r="C1177" s="64">
        <f>C1175*E1176</f>
        <v>4.8000000000000007</v>
      </c>
      <c r="D1177" s="63">
        <f>D1175*E1176</f>
        <v>2.4000000000000004</v>
      </c>
      <c r="E1177" s="142">
        <f>E1175*E1176</f>
        <v>0.78</v>
      </c>
      <c r="F1177" s="67"/>
    </row>
    <row r="1178" spans="1:6" ht="16" thickBot="1">
      <c r="A1178" s="10"/>
      <c r="B1178" s="14">
        <f>B1168</f>
        <v>33.637499999999996</v>
      </c>
      <c r="C1178" s="45">
        <f>C1177*C1173</f>
        <v>240.00000000000003</v>
      </c>
      <c r="D1178" s="14">
        <f>D1177*D1173</f>
        <v>312.00000000000006</v>
      </c>
      <c r="E1178" s="45">
        <f>E1177*E1173</f>
        <v>156</v>
      </c>
      <c r="F1178" s="15">
        <f>SUM(B1178:E1178)</f>
        <v>741.63750000000005</v>
      </c>
    </row>
    <row r="1180" spans="1:6" ht="17" thickBot="1">
      <c r="B1180" s="38" t="s">
        <v>79</v>
      </c>
    </row>
    <row r="1181" spans="1:6">
      <c r="B1181" s="36" t="s">
        <v>56</v>
      </c>
      <c r="C1181" s="531" t="s">
        <v>46</v>
      </c>
      <c r="D1181" s="532"/>
      <c r="E1181" s="532"/>
      <c r="F1181" s="533"/>
    </row>
    <row r="1182" spans="1:6">
      <c r="B1182" s="33" t="s">
        <v>42</v>
      </c>
      <c r="C1182" s="41" t="s">
        <v>43</v>
      </c>
      <c r="D1182" s="40" t="s">
        <v>44</v>
      </c>
      <c r="E1182" s="41" t="s">
        <v>45</v>
      </c>
      <c r="F1182" s="48" t="s">
        <v>31</v>
      </c>
    </row>
    <row r="1183" spans="1:6">
      <c r="A1183" s="26" t="s">
        <v>70</v>
      </c>
      <c r="B1183" s="33">
        <f>B1150</f>
        <v>29.9</v>
      </c>
      <c r="C1183" s="42">
        <v>50</v>
      </c>
      <c r="D1183" s="40">
        <v>130</v>
      </c>
      <c r="E1183" s="42">
        <v>200</v>
      </c>
      <c r="F1183" s="48"/>
    </row>
    <row r="1184" spans="1:6" ht="16">
      <c r="B1184" s="534" t="s">
        <v>80</v>
      </c>
      <c r="C1184" s="535"/>
      <c r="D1184" s="535"/>
      <c r="E1184" s="535"/>
      <c r="F1184" s="536"/>
    </row>
    <row r="1185" spans="1:9">
      <c r="A1185" s="26" t="s">
        <v>71</v>
      </c>
      <c r="B1185" s="59">
        <f>B1175</f>
        <v>1.125</v>
      </c>
      <c r="C1185" s="9">
        <v>3.2</v>
      </c>
      <c r="D1185" s="9">
        <v>1.6</v>
      </c>
      <c r="E1185" s="9">
        <v>0.52</v>
      </c>
      <c r="F1185" s="66"/>
      <c r="G1185" s="10"/>
      <c r="H1185" s="10"/>
      <c r="I1185" s="10"/>
    </row>
    <row r="1186" spans="1:9">
      <c r="B1186" s="519" t="s">
        <v>90</v>
      </c>
      <c r="C1186" s="520"/>
      <c r="D1186" s="520"/>
      <c r="E1186" s="13">
        <v>1.75</v>
      </c>
      <c r="F1186" s="40" t="s">
        <v>49</v>
      </c>
      <c r="G1186" s="10"/>
      <c r="H1186" s="10"/>
      <c r="I1186" s="10"/>
    </row>
    <row r="1187" spans="1:9" ht="16" thickBot="1">
      <c r="A1187" s="26" t="s">
        <v>71</v>
      </c>
      <c r="B1187" s="37" t="s">
        <v>33</v>
      </c>
      <c r="C1187" s="64">
        <f>C1185*E1186</f>
        <v>5.6000000000000005</v>
      </c>
      <c r="D1187" s="63">
        <f>D1185*E1186</f>
        <v>2.8000000000000003</v>
      </c>
      <c r="E1187" s="62">
        <f>E1185*E1186</f>
        <v>0.91</v>
      </c>
      <c r="F1187" s="67"/>
      <c r="G1187" s="10"/>
      <c r="H1187" s="10"/>
      <c r="I1187" s="10"/>
    </row>
    <row r="1188" spans="1:9" ht="16" thickBot="1">
      <c r="B1188" s="14">
        <f>B1178</f>
        <v>33.637499999999996</v>
      </c>
      <c r="C1188" s="45">
        <f>C1187*C1183</f>
        <v>280</v>
      </c>
      <c r="D1188" s="14">
        <f>D1187*D1183</f>
        <v>364.00000000000006</v>
      </c>
      <c r="E1188" s="45">
        <f>E1187*E1183</f>
        <v>182</v>
      </c>
      <c r="F1188" s="15">
        <f>SUM(B1188:E1188)</f>
        <v>859.63750000000005</v>
      </c>
    </row>
    <row r="1191" spans="1:9">
      <c r="B1191" s="539" t="s">
        <v>195</v>
      </c>
      <c r="C1191" s="499"/>
      <c r="D1191" s="499"/>
      <c r="E1191" s="499"/>
      <c r="F1191" s="499"/>
      <c r="G1191" s="499"/>
      <c r="H1191" s="499"/>
      <c r="I1191" s="499"/>
    </row>
    <row r="1192" spans="1:9">
      <c r="B1192" s="4"/>
      <c r="C1192" s="4"/>
      <c r="D1192" s="4"/>
      <c r="E1192" s="4"/>
      <c r="F1192" s="4"/>
      <c r="G1192" s="4"/>
      <c r="H1192" s="4"/>
      <c r="I1192" s="4"/>
    </row>
    <row r="1193" spans="1:9" ht="17" thickBot="1">
      <c r="B1193" s="529" t="s">
        <v>72</v>
      </c>
      <c r="C1193" s="530"/>
      <c r="D1193" s="530"/>
      <c r="E1193" s="530"/>
      <c r="F1193" s="530"/>
      <c r="G1193" s="2"/>
    </row>
    <row r="1194" spans="1:9">
      <c r="B1194" s="219" t="s">
        <v>41</v>
      </c>
      <c r="C1194" s="521" t="s">
        <v>46</v>
      </c>
      <c r="D1194" s="522"/>
      <c r="E1194" s="522"/>
      <c r="F1194" s="523"/>
    </row>
    <row r="1195" spans="1:9">
      <c r="B1195" s="220" t="s">
        <v>42</v>
      </c>
      <c r="C1195" s="221" t="s">
        <v>68</v>
      </c>
      <c r="D1195" s="222" t="s">
        <v>69</v>
      </c>
      <c r="E1195" s="221" t="s">
        <v>73</v>
      </c>
      <c r="F1195" s="223" t="s">
        <v>31</v>
      </c>
    </row>
    <row r="1196" spans="1:9">
      <c r="A1196" s="26" t="s">
        <v>70</v>
      </c>
      <c r="B1196" s="220">
        <v>36.99</v>
      </c>
      <c r="C1196" s="225">
        <v>50</v>
      </c>
      <c r="D1196" s="222">
        <v>110</v>
      </c>
      <c r="E1196" s="225">
        <v>210</v>
      </c>
      <c r="F1196" s="223"/>
    </row>
    <row r="1197" spans="1:9" ht="16" thickBot="1">
      <c r="A1197" s="26" t="s">
        <v>71</v>
      </c>
      <c r="B1197" s="249">
        <v>0.5</v>
      </c>
      <c r="C1197" s="227">
        <v>4.0999999999999996</v>
      </c>
      <c r="D1197" s="250">
        <v>2</v>
      </c>
      <c r="E1197" s="251">
        <v>0.68</v>
      </c>
      <c r="F1197" s="68"/>
    </row>
    <row r="1198" spans="1:9" ht="16" thickBot="1">
      <c r="B1198" s="229">
        <f>B1197*B1196</f>
        <v>18.495000000000001</v>
      </c>
      <c r="C1198" s="230">
        <f>C1197*C1196</f>
        <v>204.99999999999997</v>
      </c>
      <c r="D1198" s="231">
        <f>D1197*D1196</f>
        <v>220</v>
      </c>
      <c r="E1198" s="232">
        <f>E1197*E1196</f>
        <v>142.80000000000001</v>
      </c>
      <c r="F1198" s="233">
        <f>SUM(B1198:E1198)</f>
        <v>586.29500000000007</v>
      </c>
    </row>
    <row r="1199" spans="1:9" ht="16" thickBot="1"/>
    <row r="1200" spans="1:9" ht="17">
      <c r="B1200" s="34" t="s">
        <v>47</v>
      </c>
      <c r="C1200" s="531" t="s">
        <v>48</v>
      </c>
      <c r="D1200" s="532"/>
      <c r="E1200" s="532"/>
      <c r="F1200" s="533"/>
      <c r="G1200" s="2"/>
    </row>
    <row r="1201" spans="1:6">
      <c r="B1201" s="33" t="s">
        <v>42</v>
      </c>
      <c r="C1201" s="41" t="s">
        <v>43</v>
      </c>
      <c r="D1201" s="40" t="s">
        <v>44</v>
      </c>
      <c r="E1201" s="41" t="s">
        <v>45</v>
      </c>
      <c r="F1201" s="48" t="s">
        <v>31</v>
      </c>
    </row>
    <row r="1202" spans="1:6">
      <c r="A1202" s="26" t="s">
        <v>70</v>
      </c>
      <c r="B1202" s="33">
        <f>B1196</f>
        <v>36.99</v>
      </c>
      <c r="C1202" s="42">
        <v>90</v>
      </c>
      <c r="D1202" s="40">
        <v>330</v>
      </c>
      <c r="E1202" s="42">
        <v>400</v>
      </c>
      <c r="F1202" s="48"/>
    </row>
    <row r="1203" spans="1:6" ht="16" thickBot="1">
      <c r="A1203" s="26" t="s">
        <v>71</v>
      </c>
      <c r="B1203" s="211">
        <f>B1197</f>
        <v>0.5</v>
      </c>
      <c r="C1203" s="9">
        <v>4.8</v>
      </c>
      <c r="D1203" s="9">
        <v>4.8</v>
      </c>
      <c r="E1203" s="62">
        <v>0.8</v>
      </c>
      <c r="F1203" s="68"/>
    </row>
    <row r="1204" spans="1:6" ht="16" thickBot="1">
      <c r="B1204" s="6">
        <f>B1198</f>
        <v>18.495000000000001</v>
      </c>
      <c r="C1204" s="43">
        <f>C1203*C1202</f>
        <v>432</v>
      </c>
      <c r="D1204" s="7">
        <f>D1203*D1202</f>
        <v>1584</v>
      </c>
      <c r="E1204" s="47">
        <f>E1203*E1202</f>
        <v>320</v>
      </c>
      <c r="F1204" s="5">
        <f>SUM(B1204:E1204)</f>
        <v>2354.4949999999999</v>
      </c>
    </row>
    <row r="1205" spans="1:6">
      <c r="B1205" s="8"/>
      <c r="C1205" s="44"/>
      <c r="D1205" s="8"/>
      <c r="E1205" s="44"/>
      <c r="F1205" s="8"/>
    </row>
    <row r="1206" spans="1:6" ht="17" thickBot="1">
      <c r="B1206" s="35" t="s">
        <v>55</v>
      </c>
      <c r="E1206" s="10" t="s">
        <v>33</v>
      </c>
    </row>
    <row r="1207" spans="1:6">
      <c r="B1207" s="36" t="s">
        <v>56</v>
      </c>
      <c r="C1207" s="531" t="s">
        <v>46</v>
      </c>
      <c r="D1207" s="532"/>
      <c r="E1207" s="532"/>
      <c r="F1207" s="533"/>
    </row>
    <row r="1208" spans="1:6">
      <c r="B1208" s="33" t="s">
        <v>42</v>
      </c>
      <c r="C1208" s="41" t="s">
        <v>43</v>
      </c>
      <c r="D1208" s="40" t="s">
        <v>44</v>
      </c>
      <c r="E1208" s="41" t="s">
        <v>45</v>
      </c>
      <c r="F1208" s="48" t="s">
        <v>31</v>
      </c>
    </row>
    <row r="1209" spans="1:6">
      <c r="A1209" s="26" t="s">
        <v>70</v>
      </c>
      <c r="B1209" s="33">
        <f>B1196</f>
        <v>36.99</v>
      </c>
      <c r="C1209" s="42">
        <v>50</v>
      </c>
      <c r="D1209" s="40">
        <v>130</v>
      </c>
      <c r="E1209" s="42">
        <v>200</v>
      </c>
      <c r="F1209" s="48"/>
    </row>
    <row r="1210" spans="1:6" ht="16">
      <c r="B1210" s="534" t="s">
        <v>77</v>
      </c>
      <c r="C1210" s="535"/>
      <c r="D1210" s="535"/>
      <c r="E1210" s="535"/>
      <c r="F1210" s="536"/>
    </row>
    <row r="1211" spans="1:6">
      <c r="A1211" s="26" t="s">
        <v>71</v>
      </c>
      <c r="B1211" s="210">
        <f>B1197*1.5</f>
        <v>0.75</v>
      </c>
      <c r="C1211" s="9">
        <v>5.2</v>
      </c>
      <c r="D1211" s="9">
        <v>2.6</v>
      </c>
      <c r="E1211" s="9">
        <v>0.88</v>
      </c>
      <c r="F1211" s="68"/>
    </row>
    <row r="1212" spans="1:6">
      <c r="B1212" s="519" t="s">
        <v>81</v>
      </c>
      <c r="C1212" s="520"/>
      <c r="D1212" s="520"/>
      <c r="E1212" s="13">
        <v>1.25</v>
      </c>
      <c r="F1212" s="40" t="s">
        <v>49</v>
      </c>
    </row>
    <row r="1213" spans="1:6" ht="16" thickBot="1">
      <c r="A1213" s="26" t="s">
        <v>71</v>
      </c>
      <c r="B1213" s="37" t="s">
        <v>33</v>
      </c>
      <c r="C1213" s="63">
        <f>C1211*E1212</f>
        <v>6.5</v>
      </c>
      <c r="D1213" s="63">
        <f>D1211*1.25</f>
        <v>3.25</v>
      </c>
      <c r="E1213" s="62">
        <f>E1211*1.25</f>
        <v>1.1000000000000001</v>
      </c>
      <c r="F1213" s="68"/>
    </row>
    <row r="1214" spans="1:6" ht="16" thickBot="1">
      <c r="B1214" s="14">
        <f>B1211*B1209</f>
        <v>27.7425</v>
      </c>
      <c r="C1214" s="45">
        <f>C1213*C1209</f>
        <v>325</v>
      </c>
      <c r="D1214" s="14">
        <f>D1213*D1209</f>
        <v>422.5</v>
      </c>
      <c r="E1214" s="45">
        <f>E1213*E1209</f>
        <v>220.00000000000003</v>
      </c>
      <c r="F1214" s="15">
        <f>SUM(B1214:E1214)</f>
        <v>995.24250000000006</v>
      </c>
    </row>
    <row r="1215" spans="1:6">
      <c r="B1215" s="8"/>
      <c r="C1215" s="44"/>
      <c r="D1215" s="8"/>
      <c r="E1215" s="44"/>
      <c r="F1215" s="8"/>
    </row>
    <row r="1216" spans="1:6" ht="17" thickBot="1">
      <c r="B1216" s="537" t="s">
        <v>74</v>
      </c>
      <c r="C1216" s="538"/>
      <c r="D1216" s="538"/>
      <c r="E1216" s="538" t="s">
        <v>33</v>
      </c>
      <c r="F1216" s="538"/>
    </row>
    <row r="1217" spans="1:9">
      <c r="B1217" s="36" t="s">
        <v>56</v>
      </c>
      <c r="C1217" s="531" t="s">
        <v>46</v>
      </c>
      <c r="D1217" s="532"/>
      <c r="E1217" s="532"/>
      <c r="F1217" s="533"/>
    </row>
    <row r="1218" spans="1:9">
      <c r="B1218" s="33" t="s">
        <v>42</v>
      </c>
      <c r="C1218" s="41" t="s">
        <v>43</v>
      </c>
      <c r="D1218" s="40" t="s">
        <v>44</v>
      </c>
      <c r="E1218" s="41" t="s">
        <v>45</v>
      </c>
      <c r="F1218" s="48" t="s">
        <v>31</v>
      </c>
    </row>
    <row r="1219" spans="1:9">
      <c r="A1219" s="26" t="s">
        <v>70</v>
      </c>
      <c r="B1219" s="33">
        <f>B1196</f>
        <v>36.99</v>
      </c>
      <c r="C1219" s="42">
        <v>50</v>
      </c>
      <c r="D1219" s="40">
        <v>130</v>
      </c>
      <c r="E1219" s="42">
        <v>200</v>
      </c>
      <c r="F1219" s="48"/>
    </row>
    <row r="1220" spans="1:9" ht="16">
      <c r="B1220" s="534" t="s">
        <v>78</v>
      </c>
      <c r="C1220" s="535"/>
      <c r="D1220" s="535"/>
      <c r="E1220" s="535"/>
      <c r="F1220" s="536"/>
    </row>
    <row r="1221" spans="1:9">
      <c r="A1221" s="26" t="s">
        <v>71</v>
      </c>
      <c r="B1221" s="59">
        <f>B1211</f>
        <v>0.75</v>
      </c>
      <c r="C1221" s="9">
        <v>6.4</v>
      </c>
      <c r="D1221" s="9">
        <v>3.2</v>
      </c>
      <c r="E1221" s="9">
        <v>1.06</v>
      </c>
      <c r="F1221" s="68"/>
    </row>
    <row r="1222" spans="1:9">
      <c r="A1222" s="10"/>
      <c r="B1222" s="519" t="s">
        <v>89</v>
      </c>
      <c r="C1222" s="520"/>
      <c r="D1222" s="520"/>
      <c r="E1222" s="13">
        <v>1.5</v>
      </c>
      <c r="F1222" s="40" t="s">
        <v>49</v>
      </c>
    </row>
    <row r="1223" spans="1:9" ht="16" thickBot="1">
      <c r="A1223" s="26" t="s">
        <v>71</v>
      </c>
      <c r="B1223" s="37" t="s">
        <v>33</v>
      </c>
      <c r="C1223" s="64">
        <f>C1221*E1222</f>
        <v>9.6000000000000014</v>
      </c>
      <c r="D1223" s="63">
        <f>D1221*E1222</f>
        <v>4.8000000000000007</v>
      </c>
      <c r="E1223" s="142">
        <f>E1221*E1222</f>
        <v>1.59</v>
      </c>
      <c r="F1223" s="67"/>
    </row>
    <row r="1224" spans="1:9" ht="16" thickBot="1">
      <c r="A1224" s="10"/>
      <c r="B1224" s="14">
        <f>B1214</f>
        <v>27.7425</v>
      </c>
      <c r="C1224" s="45">
        <f>C1223*C1219</f>
        <v>480.00000000000006</v>
      </c>
      <c r="D1224" s="14">
        <f>D1223*D1219</f>
        <v>624.00000000000011</v>
      </c>
      <c r="E1224" s="45">
        <f>E1223*E1219</f>
        <v>318</v>
      </c>
      <c r="F1224" s="15">
        <f>SUM(B1224:E1224)</f>
        <v>1449.7425000000003</v>
      </c>
    </row>
    <row r="1226" spans="1:9" ht="17" thickBot="1">
      <c r="B1226" s="234" t="s">
        <v>79</v>
      </c>
      <c r="C1226" s="235"/>
      <c r="D1226" s="236"/>
      <c r="E1226" s="235"/>
      <c r="F1226" s="236"/>
    </row>
    <row r="1227" spans="1:9">
      <c r="B1227" s="237" t="s">
        <v>56</v>
      </c>
      <c r="C1227" s="521" t="s">
        <v>46</v>
      </c>
      <c r="D1227" s="522"/>
      <c r="E1227" s="522"/>
      <c r="F1227" s="523"/>
    </row>
    <row r="1228" spans="1:9">
      <c r="B1228" s="220" t="s">
        <v>42</v>
      </c>
      <c r="C1228" s="221" t="s">
        <v>43</v>
      </c>
      <c r="D1228" s="222" t="s">
        <v>44</v>
      </c>
      <c r="E1228" s="221" t="s">
        <v>45</v>
      </c>
      <c r="F1228" s="223" t="s">
        <v>31</v>
      </c>
    </row>
    <row r="1229" spans="1:9">
      <c r="A1229" s="26" t="s">
        <v>70</v>
      </c>
      <c r="B1229" s="220">
        <f>B1196</f>
        <v>36.99</v>
      </c>
      <c r="C1229" s="225">
        <v>50</v>
      </c>
      <c r="D1229" s="222">
        <v>130</v>
      </c>
      <c r="E1229" s="225">
        <v>200</v>
      </c>
      <c r="F1229" s="223"/>
    </row>
    <row r="1230" spans="1:9" ht="16">
      <c r="B1230" s="524" t="s">
        <v>80</v>
      </c>
      <c r="C1230" s="525"/>
      <c r="D1230" s="525"/>
      <c r="E1230" s="525"/>
      <c r="F1230" s="526"/>
    </row>
    <row r="1231" spans="1:9">
      <c r="A1231" s="26" t="s">
        <v>71</v>
      </c>
      <c r="B1231" s="226">
        <f>B1221</f>
        <v>0.75</v>
      </c>
      <c r="C1231" s="227">
        <v>20.8</v>
      </c>
      <c r="D1231" s="227">
        <v>10.6</v>
      </c>
      <c r="E1231" s="227">
        <v>3.4</v>
      </c>
      <c r="F1231" s="66"/>
      <c r="G1231" s="10"/>
      <c r="H1231" s="10"/>
      <c r="I1231" s="10"/>
    </row>
    <row r="1232" spans="1:9">
      <c r="B1232" s="527" t="s">
        <v>90</v>
      </c>
      <c r="C1232" s="528"/>
      <c r="D1232" s="528"/>
      <c r="E1232" s="239">
        <v>1.75</v>
      </c>
      <c r="F1232" s="222" t="s">
        <v>49</v>
      </c>
      <c r="G1232" s="10"/>
      <c r="H1232" s="10"/>
      <c r="I1232" s="10"/>
    </row>
    <row r="1233" spans="1:9" ht="16" thickBot="1">
      <c r="A1233" s="26" t="s">
        <v>71</v>
      </c>
      <c r="B1233" s="37" t="s">
        <v>33</v>
      </c>
      <c r="C1233" s="240">
        <f>C1231*E1232</f>
        <v>36.4</v>
      </c>
      <c r="D1233" s="228">
        <f>D1231*E1232</f>
        <v>18.55</v>
      </c>
      <c r="E1233" s="250">
        <f>E1231*E1232</f>
        <v>5.95</v>
      </c>
      <c r="F1233" s="67"/>
      <c r="G1233" s="10"/>
      <c r="H1233" s="10"/>
      <c r="I1233" s="10"/>
    </row>
    <row r="1234" spans="1:9" ht="16" thickBot="1">
      <c r="B1234" s="241">
        <f>B1224</f>
        <v>27.7425</v>
      </c>
      <c r="C1234" s="242">
        <f>C1233*C1229</f>
        <v>1820</v>
      </c>
      <c r="D1234" s="241">
        <f>D1233*D1229</f>
        <v>2411.5</v>
      </c>
      <c r="E1234" s="242">
        <f>E1233*E1229</f>
        <v>1190</v>
      </c>
      <c r="F1234" s="243">
        <f>SUM(B1234:E1234)</f>
        <v>5449.2425000000003</v>
      </c>
    </row>
    <row r="1237" spans="1:9">
      <c r="B1237" s="539" t="s">
        <v>204</v>
      </c>
      <c r="C1237" s="499"/>
      <c r="D1237" s="499"/>
      <c r="E1237" s="499"/>
      <c r="F1237" s="499"/>
      <c r="G1237" s="499"/>
      <c r="H1237" s="499"/>
      <c r="I1237" s="499"/>
    </row>
    <row r="1238" spans="1:9">
      <c r="B1238" s="4"/>
      <c r="C1238" s="4"/>
      <c r="D1238" s="4"/>
      <c r="E1238" s="4"/>
      <c r="F1238" s="4"/>
      <c r="G1238" s="4"/>
      <c r="H1238" s="4"/>
      <c r="I1238" s="4"/>
    </row>
    <row r="1239" spans="1:9" ht="17" thickBot="1">
      <c r="B1239" s="529" t="s">
        <v>72</v>
      </c>
      <c r="C1239" s="530"/>
      <c r="D1239" s="530"/>
      <c r="E1239" s="530"/>
      <c r="F1239" s="530"/>
      <c r="G1239" s="2"/>
    </row>
    <row r="1240" spans="1:9">
      <c r="B1240" s="219" t="s">
        <v>41</v>
      </c>
      <c r="C1240" s="521" t="s">
        <v>46</v>
      </c>
      <c r="D1240" s="522"/>
      <c r="E1240" s="522"/>
      <c r="F1240" s="523"/>
    </row>
    <row r="1241" spans="1:9">
      <c r="B1241" s="220" t="s">
        <v>42</v>
      </c>
      <c r="C1241" s="221" t="s">
        <v>68</v>
      </c>
      <c r="D1241" s="222" t="s">
        <v>69</v>
      </c>
      <c r="E1241" s="221" t="s">
        <v>73</v>
      </c>
      <c r="F1241" s="223" t="s">
        <v>31</v>
      </c>
    </row>
    <row r="1242" spans="1:9">
      <c r="A1242" s="26" t="s">
        <v>70</v>
      </c>
      <c r="B1242" s="220">
        <v>24.99</v>
      </c>
      <c r="C1242" s="225">
        <v>50</v>
      </c>
      <c r="D1242" s="222">
        <v>110</v>
      </c>
      <c r="E1242" s="225">
        <v>210</v>
      </c>
      <c r="F1242" s="223"/>
    </row>
    <row r="1243" spans="1:9" ht="16" thickBot="1">
      <c r="A1243" s="26" t="s">
        <v>71</v>
      </c>
      <c r="B1243" s="249">
        <v>1.5</v>
      </c>
      <c r="C1243" s="227">
        <v>2.8</v>
      </c>
      <c r="D1243" s="250">
        <v>1.4</v>
      </c>
      <c r="E1243" s="251">
        <v>0.48</v>
      </c>
      <c r="F1243" s="68"/>
    </row>
    <row r="1244" spans="1:9" ht="16" thickBot="1">
      <c r="B1244" s="229">
        <f>B1243*B1242</f>
        <v>37.484999999999999</v>
      </c>
      <c r="C1244" s="230">
        <f>C1243*C1242</f>
        <v>140</v>
      </c>
      <c r="D1244" s="231">
        <f>D1243*D1242</f>
        <v>154</v>
      </c>
      <c r="E1244" s="232">
        <f>E1243*E1242</f>
        <v>100.8</v>
      </c>
      <c r="F1244" s="233">
        <f>SUM(B1244:E1244)</f>
        <v>432.28500000000003</v>
      </c>
    </row>
    <row r="1245" spans="1:9" ht="16" thickBot="1"/>
    <row r="1246" spans="1:9" ht="17">
      <c r="B1246" s="34" t="s">
        <v>47</v>
      </c>
      <c r="C1246" s="531" t="s">
        <v>48</v>
      </c>
      <c r="D1246" s="532"/>
      <c r="E1246" s="532"/>
      <c r="F1246" s="533"/>
      <c r="G1246" s="2"/>
    </row>
    <row r="1247" spans="1:9">
      <c r="B1247" s="33" t="s">
        <v>42</v>
      </c>
      <c r="C1247" s="41" t="s">
        <v>43</v>
      </c>
      <c r="D1247" s="40" t="s">
        <v>44</v>
      </c>
      <c r="E1247" s="41" t="s">
        <v>45</v>
      </c>
      <c r="F1247" s="48" t="s">
        <v>31</v>
      </c>
    </row>
    <row r="1248" spans="1:9">
      <c r="A1248" s="26" t="s">
        <v>70</v>
      </c>
      <c r="B1248" s="33">
        <f>B1242</f>
        <v>24.99</v>
      </c>
      <c r="C1248" s="42">
        <v>90</v>
      </c>
      <c r="D1248" s="40">
        <v>330</v>
      </c>
      <c r="E1248" s="42">
        <v>400</v>
      </c>
      <c r="F1248" s="48"/>
    </row>
    <row r="1249" spans="1:6" ht="16" thickBot="1">
      <c r="A1249" s="26" t="s">
        <v>71</v>
      </c>
      <c r="B1249" s="211">
        <f>B1243</f>
        <v>1.5</v>
      </c>
      <c r="C1249" s="9">
        <v>3</v>
      </c>
      <c r="D1249" s="9">
        <v>3</v>
      </c>
      <c r="E1249" s="62">
        <v>0.5</v>
      </c>
      <c r="F1249" s="68"/>
    </row>
    <row r="1250" spans="1:6" ht="16" thickBot="1">
      <c r="B1250" s="6">
        <f>B1244</f>
        <v>37.484999999999999</v>
      </c>
      <c r="C1250" s="43">
        <f>C1249*C1248</f>
        <v>270</v>
      </c>
      <c r="D1250" s="7">
        <f>D1249*D1248</f>
        <v>990</v>
      </c>
      <c r="E1250" s="47">
        <f>E1249*E1248</f>
        <v>200</v>
      </c>
      <c r="F1250" s="5">
        <f>SUM(B1250:E1250)</f>
        <v>1497.4850000000001</v>
      </c>
    </row>
    <row r="1251" spans="1:6">
      <c r="B1251" s="8"/>
      <c r="C1251" s="44"/>
      <c r="D1251" s="8"/>
      <c r="E1251" s="44"/>
      <c r="F1251" s="8"/>
    </row>
    <row r="1252" spans="1:6" ht="17" thickBot="1">
      <c r="B1252" s="35" t="s">
        <v>55</v>
      </c>
      <c r="E1252" s="10" t="s">
        <v>33</v>
      </c>
    </row>
    <row r="1253" spans="1:6">
      <c r="B1253" s="36" t="s">
        <v>56</v>
      </c>
      <c r="C1253" s="531" t="s">
        <v>46</v>
      </c>
      <c r="D1253" s="532"/>
      <c r="E1253" s="532"/>
      <c r="F1253" s="533"/>
    </row>
    <row r="1254" spans="1:6">
      <c r="B1254" s="33" t="s">
        <v>42</v>
      </c>
      <c r="C1254" s="41" t="s">
        <v>43</v>
      </c>
      <c r="D1254" s="40" t="s">
        <v>44</v>
      </c>
      <c r="E1254" s="41" t="s">
        <v>45</v>
      </c>
      <c r="F1254" s="48" t="s">
        <v>31</v>
      </c>
    </row>
    <row r="1255" spans="1:6">
      <c r="A1255" s="26" t="s">
        <v>70</v>
      </c>
      <c r="B1255" s="33">
        <f>B1242</f>
        <v>24.99</v>
      </c>
      <c r="C1255" s="42">
        <v>50</v>
      </c>
      <c r="D1255" s="40">
        <v>130</v>
      </c>
      <c r="E1255" s="42">
        <v>200</v>
      </c>
      <c r="F1255" s="48"/>
    </row>
    <row r="1256" spans="1:6" ht="16">
      <c r="B1256" s="534" t="s">
        <v>77</v>
      </c>
      <c r="C1256" s="535"/>
      <c r="D1256" s="535"/>
      <c r="E1256" s="535"/>
      <c r="F1256" s="536"/>
    </row>
    <row r="1257" spans="1:6">
      <c r="A1257" s="26" t="s">
        <v>71</v>
      </c>
      <c r="B1257" s="210">
        <f>B1243*1.5</f>
        <v>2.25</v>
      </c>
      <c r="C1257" s="9">
        <v>3.2</v>
      </c>
      <c r="D1257" s="9">
        <v>1.6</v>
      </c>
      <c r="E1257" s="9">
        <v>0.54</v>
      </c>
      <c r="F1257" s="68"/>
    </row>
    <row r="1258" spans="1:6">
      <c r="B1258" s="519" t="s">
        <v>81</v>
      </c>
      <c r="C1258" s="520"/>
      <c r="D1258" s="520"/>
      <c r="E1258" s="13">
        <v>1.25</v>
      </c>
      <c r="F1258" s="40" t="s">
        <v>49</v>
      </c>
    </row>
    <row r="1259" spans="1:6" ht="16" thickBot="1">
      <c r="A1259" s="26" t="s">
        <v>71</v>
      </c>
      <c r="B1259" s="37" t="s">
        <v>33</v>
      </c>
      <c r="C1259" s="63">
        <f>C1257*E1258</f>
        <v>4</v>
      </c>
      <c r="D1259" s="63">
        <f>D1257*1.25</f>
        <v>2</v>
      </c>
      <c r="E1259" s="62">
        <f>E1257*1.25</f>
        <v>0.67500000000000004</v>
      </c>
      <c r="F1259" s="68"/>
    </row>
    <row r="1260" spans="1:6" ht="16" thickBot="1">
      <c r="B1260" s="14">
        <f>B1257*B1255</f>
        <v>56.227499999999999</v>
      </c>
      <c r="C1260" s="45">
        <f>C1259*C1255</f>
        <v>200</v>
      </c>
      <c r="D1260" s="14">
        <f>D1259*D1255</f>
        <v>260</v>
      </c>
      <c r="E1260" s="45">
        <f>E1259*E1255</f>
        <v>135</v>
      </c>
      <c r="F1260" s="15">
        <f>SUM(B1260:E1260)</f>
        <v>651.22749999999996</v>
      </c>
    </row>
    <row r="1261" spans="1:6">
      <c r="B1261" s="8"/>
      <c r="C1261" s="44"/>
      <c r="D1261" s="8"/>
      <c r="E1261" s="44"/>
      <c r="F1261" s="8"/>
    </row>
    <row r="1262" spans="1:6" ht="17" thickBot="1">
      <c r="B1262" s="537" t="s">
        <v>74</v>
      </c>
      <c r="C1262" s="538"/>
      <c r="D1262" s="538"/>
      <c r="E1262" s="538" t="s">
        <v>33</v>
      </c>
      <c r="F1262" s="538"/>
    </row>
    <row r="1263" spans="1:6">
      <c r="B1263" s="36" t="s">
        <v>56</v>
      </c>
      <c r="C1263" s="531" t="s">
        <v>46</v>
      </c>
      <c r="D1263" s="532"/>
      <c r="E1263" s="532"/>
      <c r="F1263" s="533"/>
    </row>
    <row r="1264" spans="1:6">
      <c r="B1264" s="33" t="s">
        <v>42</v>
      </c>
      <c r="C1264" s="41" t="s">
        <v>43</v>
      </c>
      <c r="D1264" s="40" t="s">
        <v>44</v>
      </c>
      <c r="E1264" s="41" t="s">
        <v>45</v>
      </c>
      <c r="F1264" s="48" t="s">
        <v>31</v>
      </c>
    </row>
    <row r="1265" spans="1:9">
      <c r="A1265" s="26" t="s">
        <v>70</v>
      </c>
      <c r="B1265" s="33">
        <f>B1242</f>
        <v>24.99</v>
      </c>
      <c r="C1265" s="42">
        <v>50</v>
      </c>
      <c r="D1265" s="40">
        <v>130</v>
      </c>
      <c r="E1265" s="42">
        <v>200</v>
      </c>
      <c r="F1265" s="48"/>
    </row>
    <row r="1266" spans="1:9" ht="16">
      <c r="B1266" s="534" t="s">
        <v>78</v>
      </c>
      <c r="C1266" s="535"/>
      <c r="D1266" s="535"/>
      <c r="E1266" s="535"/>
      <c r="F1266" s="536"/>
    </row>
    <row r="1267" spans="1:9">
      <c r="A1267" s="26" t="s">
        <v>71</v>
      </c>
      <c r="B1267" s="59">
        <f>B1257</f>
        <v>2.25</v>
      </c>
      <c r="C1267" s="9">
        <v>4.8</v>
      </c>
      <c r="D1267" s="9">
        <v>2.4</v>
      </c>
      <c r="E1267" s="9">
        <v>0.8</v>
      </c>
      <c r="F1267" s="68"/>
    </row>
    <row r="1268" spans="1:9">
      <c r="A1268" s="10"/>
      <c r="B1268" s="519" t="s">
        <v>89</v>
      </c>
      <c r="C1268" s="520"/>
      <c r="D1268" s="520"/>
      <c r="E1268" s="13">
        <v>1.5</v>
      </c>
      <c r="F1268" s="40" t="s">
        <v>49</v>
      </c>
    </row>
    <row r="1269" spans="1:9" ht="16" thickBot="1">
      <c r="A1269" s="26" t="s">
        <v>71</v>
      </c>
      <c r="B1269" s="37" t="s">
        <v>33</v>
      </c>
      <c r="C1269" s="64">
        <f>C1267*E1268</f>
        <v>7.1999999999999993</v>
      </c>
      <c r="D1269" s="63">
        <f>D1267*E1268</f>
        <v>3.5999999999999996</v>
      </c>
      <c r="E1269" s="142">
        <f>E1267*E1268</f>
        <v>1.2000000000000002</v>
      </c>
      <c r="F1269" s="67"/>
    </row>
    <row r="1270" spans="1:9" ht="16" thickBot="1">
      <c r="A1270" s="10"/>
      <c r="B1270" s="14">
        <f>B1260</f>
        <v>56.227499999999999</v>
      </c>
      <c r="C1270" s="45">
        <f>C1269*C1265</f>
        <v>359.99999999999994</v>
      </c>
      <c r="D1270" s="14">
        <f>D1269*D1265</f>
        <v>467.99999999999994</v>
      </c>
      <c r="E1270" s="45">
        <f>E1269*E1265</f>
        <v>240.00000000000003</v>
      </c>
      <c r="F1270" s="15">
        <f>SUM(B1270:E1270)</f>
        <v>1124.2275</v>
      </c>
    </row>
    <row r="1272" spans="1:9" ht="17" thickBot="1">
      <c r="B1272" s="38" t="s">
        <v>79</v>
      </c>
    </row>
    <row r="1273" spans="1:9">
      <c r="B1273" s="36" t="s">
        <v>56</v>
      </c>
      <c r="C1273" s="531" t="s">
        <v>46</v>
      </c>
      <c r="D1273" s="532"/>
      <c r="E1273" s="532"/>
      <c r="F1273" s="533"/>
    </row>
    <row r="1274" spans="1:9">
      <c r="B1274" s="33" t="s">
        <v>42</v>
      </c>
      <c r="C1274" s="41" t="s">
        <v>43</v>
      </c>
      <c r="D1274" s="40" t="s">
        <v>44</v>
      </c>
      <c r="E1274" s="41" t="s">
        <v>45</v>
      </c>
      <c r="F1274" s="48" t="s">
        <v>31</v>
      </c>
    </row>
    <row r="1275" spans="1:9">
      <c r="A1275" s="26" t="s">
        <v>70</v>
      </c>
      <c r="B1275" s="33">
        <f>B1242</f>
        <v>24.99</v>
      </c>
      <c r="C1275" s="42">
        <v>50</v>
      </c>
      <c r="D1275" s="40">
        <v>130</v>
      </c>
      <c r="E1275" s="42">
        <v>200</v>
      </c>
      <c r="F1275" s="48"/>
    </row>
    <row r="1276" spans="1:9" ht="16">
      <c r="B1276" s="534" t="s">
        <v>80</v>
      </c>
      <c r="C1276" s="535"/>
      <c r="D1276" s="535"/>
      <c r="E1276" s="535"/>
      <c r="F1276" s="536"/>
    </row>
    <row r="1277" spans="1:9">
      <c r="A1277" s="26" t="s">
        <v>71</v>
      </c>
      <c r="B1277" s="59">
        <f>B1267</f>
        <v>2.25</v>
      </c>
      <c r="C1277" s="9">
        <v>9.4</v>
      </c>
      <c r="D1277" s="9">
        <v>4.7</v>
      </c>
      <c r="E1277" s="9">
        <v>1.6</v>
      </c>
      <c r="F1277" s="66"/>
      <c r="G1277" s="10"/>
      <c r="H1277" s="10"/>
      <c r="I1277" s="10"/>
    </row>
    <row r="1278" spans="1:9">
      <c r="B1278" s="519" t="s">
        <v>90</v>
      </c>
      <c r="C1278" s="520"/>
      <c r="D1278" s="520"/>
      <c r="E1278" s="13">
        <v>1.75</v>
      </c>
      <c r="F1278" s="40" t="s">
        <v>49</v>
      </c>
      <c r="G1278" s="10"/>
      <c r="H1278" s="10"/>
      <c r="I1278" s="10"/>
    </row>
    <row r="1279" spans="1:9" ht="16" thickBot="1">
      <c r="A1279" s="26" t="s">
        <v>71</v>
      </c>
      <c r="B1279" s="37" t="s">
        <v>33</v>
      </c>
      <c r="C1279" s="64">
        <f>C1277*E1278</f>
        <v>16.45</v>
      </c>
      <c r="D1279" s="63">
        <f>D1277*E1278</f>
        <v>8.2249999999999996</v>
      </c>
      <c r="E1279" s="62">
        <f>E1277*E1278</f>
        <v>2.8000000000000003</v>
      </c>
      <c r="F1279" s="67"/>
      <c r="G1279" s="10"/>
      <c r="H1279" s="10"/>
      <c r="I1279" s="10"/>
    </row>
    <row r="1280" spans="1:9" ht="16" thickBot="1">
      <c r="B1280" s="14">
        <f>B1270</f>
        <v>56.227499999999999</v>
      </c>
      <c r="C1280" s="45">
        <f>C1279*C1275</f>
        <v>822.5</v>
      </c>
      <c r="D1280" s="14">
        <f>D1279*D1275</f>
        <v>1069.25</v>
      </c>
      <c r="E1280" s="45">
        <f>E1279*E1275</f>
        <v>560</v>
      </c>
      <c r="F1280" s="15">
        <f>SUM(B1280:E1280)</f>
        <v>2507.9775</v>
      </c>
    </row>
    <row r="1283" spans="1:9">
      <c r="B1283" s="539" t="s">
        <v>202</v>
      </c>
      <c r="C1283" s="499"/>
      <c r="D1283" s="499"/>
      <c r="E1283" s="499"/>
      <c r="F1283" s="499"/>
      <c r="G1283" s="499"/>
      <c r="H1283" s="499"/>
      <c r="I1283" s="499"/>
    </row>
    <row r="1284" spans="1:9">
      <c r="B1284" s="4"/>
      <c r="C1284" s="4"/>
      <c r="D1284" s="4"/>
      <c r="E1284" s="4"/>
      <c r="F1284" s="4"/>
      <c r="G1284" s="4"/>
      <c r="H1284" s="4"/>
      <c r="I1284" s="4"/>
    </row>
    <row r="1285" spans="1:9" ht="17" thickBot="1">
      <c r="B1285" s="529" t="s">
        <v>72</v>
      </c>
      <c r="C1285" s="530"/>
      <c r="D1285" s="530"/>
      <c r="E1285" s="530"/>
      <c r="F1285" s="530"/>
      <c r="G1285" s="2"/>
    </row>
    <row r="1286" spans="1:9">
      <c r="B1286" s="219" t="s">
        <v>41</v>
      </c>
      <c r="C1286" s="521" t="s">
        <v>46</v>
      </c>
      <c r="D1286" s="522"/>
      <c r="E1286" s="522"/>
      <c r="F1286" s="523"/>
    </row>
    <row r="1287" spans="1:9">
      <c r="B1287" s="220" t="s">
        <v>42</v>
      </c>
      <c r="C1287" s="221" t="s">
        <v>68</v>
      </c>
      <c r="D1287" s="222" t="s">
        <v>69</v>
      </c>
      <c r="E1287" s="221" t="s">
        <v>73</v>
      </c>
      <c r="F1287" s="223" t="s">
        <v>31</v>
      </c>
    </row>
    <row r="1288" spans="1:9">
      <c r="A1288" s="26" t="s">
        <v>70</v>
      </c>
      <c r="B1288" s="220">
        <v>49.95</v>
      </c>
      <c r="C1288" s="225">
        <v>50</v>
      </c>
      <c r="D1288" s="222">
        <v>110</v>
      </c>
      <c r="E1288" s="225">
        <v>210</v>
      </c>
      <c r="F1288" s="223"/>
    </row>
    <row r="1289" spans="1:9" ht="16" thickBot="1">
      <c r="A1289" s="26" t="s">
        <v>71</v>
      </c>
      <c r="B1289" s="249">
        <v>0.5</v>
      </c>
      <c r="C1289" s="227">
        <v>2.6</v>
      </c>
      <c r="D1289" s="250">
        <v>1.3</v>
      </c>
      <c r="E1289" s="251">
        <v>0.42</v>
      </c>
      <c r="F1289" s="68"/>
    </row>
    <row r="1290" spans="1:9" ht="16" thickBot="1">
      <c r="B1290" s="229">
        <f>B1289*B1288</f>
        <v>24.975000000000001</v>
      </c>
      <c r="C1290" s="230">
        <f>C1289*C1288</f>
        <v>130</v>
      </c>
      <c r="D1290" s="231">
        <f>D1289*D1288</f>
        <v>143</v>
      </c>
      <c r="E1290" s="232">
        <f>E1289*E1288</f>
        <v>88.2</v>
      </c>
      <c r="F1290" s="233">
        <f>SUM(B1290:E1290)</f>
        <v>386.17500000000001</v>
      </c>
    </row>
    <row r="1291" spans="1:9" ht="16" thickBot="1"/>
    <row r="1292" spans="1:9" ht="17">
      <c r="B1292" s="34" t="s">
        <v>47</v>
      </c>
      <c r="C1292" s="531" t="s">
        <v>48</v>
      </c>
      <c r="D1292" s="532"/>
      <c r="E1292" s="532"/>
      <c r="F1292" s="533"/>
      <c r="G1292" s="2"/>
    </row>
    <row r="1293" spans="1:9">
      <c r="B1293" s="33" t="s">
        <v>42</v>
      </c>
      <c r="C1293" s="41" t="s">
        <v>43</v>
      </c>
      <c r="D1293" s="40" t="s">
        <v>44</v>
      </c>
      <c r="E1293" s="41" t="s">
        <v>45</v>
      </c>
      <c r="F1293" s="48" t="s">
        <v>31</v>
      </c>
    </row>
    <row r="1294" spans="1:9">
      <c r="A1294" s="26" t="s">
        <v>70</v>
      </c>
      <c r="B1294" s="33">
        <f>B1288</f>
        <v>49.95</v>
      </c>
      <c r="C1294" s="42">
        <v>90</v>
      </c>
      <c r="D1294" s="40">
        <v>330</v>
      </c>
      <c r="E1294" s="42">
        <v>400</v>
      </c>
      <c r="F1294" s="48"/>
    </row>
    <row r="1295" spans="1:9" ht="16" thickBot="1">
      <c r="A1295" s="26" t="s">
        <v>71</v>
      </c>
      <c r="B1295" s="211">
        <f>B1289</f>
        <v>0.5</v>
      </c>
      <c r="C1295" s="9">
        <v>3.32</v>
      </c>
      <c r="D1295" s="9">
        <v>3.32</v>
      </c>
      <c r="E1295" s="62">
        <v>0.54</v>
      </c>
      <c r="F1295" s="68"/>
    </row>
    <row r="1296" spans="1:9" ht="16" thickBot="1">
      <c r="B1296" s="6">
        <f>B1290</f>
        <v>24.975000000000001</v>
      </c>
      <c r="C1296" s="43">
        <f>C1295*C1294</f>
        <v>298.8</v>
      </c>
      <c r="D1296" s="7">
        <f>D1295*D1294</f>
        <v>1095.5999999999999</v>
      </c>
      <c r="E1296" s="47">
        <f>E1295*E1294</f>
        <v>216</v>
      </c>
      <c r="F1296" s="5">
        <f>SUM(B1296:E1296)</f>
        <v>1635.375</v>
      </c>
    </row>
    <row r="1297" spans="1:6">
      <c r="B1297" s="8"/>
      <c r="C1297" s="44"/>
      <c r="D1297" s="8"/>
      <c r="E1297" s="44"/>
      <c r="F1297" s="8"/>
    </row>
    <row r="1298" spans="1:6" ht="17" thickBot="1">
      <c r="B1298" s="35" t="s">
        <v>55</v>
      </c>
      <c r="E1298" s="10" t="s">
        <v>33</v>
      </c>
    </row>
    <row r="1299" spans="1:6">
      <c r="B1299" s="36" t="s">
        <v>56</v>
      </c>
      <c r="C1299" s="531" t="s">
        <v>46</v>
      </c>
      <c r="D1299" s="532"/>
      <c r="E1299" s="532"/>
      <c r="F1299" s="533"/>
    </row>
    <row r="1300" spans="1:6">
      <c r="B1300" s="33" t="s">
        <v>42</v>
      </c>
      <c r="C1300" s="41" t="s">
        <v>43</v>
      </c>
      <c r="D1300" s="40" t="s">
        <v>44</v>
      </c>
      <c r="E1300" s="41" t="s">
        <v>45</v>
      </c>
      <c r="F1300" s="48" t="s">
        <v>31</v>
      </c>
    </row>
    <row r="1301" spans="1:6">
      <c r="A1301" s="26" t="s">
        <v>70</v>
      </c>
      <c r="B1301" s="33">
        <f>B1288</f>
        <v>49.95</v>
      </c>
      <c r="C1301" s="42">
        <v>50</v>
      </c>
      <c r="D1301" s="40">
        <v>130</v>
      </c>
      <c r="E1301" s="42">
        <v>200</v>
      </c>
      <c r="F1301" s="48"/>
    </row>
    <row r="1302" spans="1:6" ht="16">
      <c r="B1302" s="534" t="s">
        <v>77</v>
      </c>
      <c r="C1302" s="535"/>
      <c r="D1302" s="535"/>
      <c r="E1302" s="535"/>
      <c r="F1302" s="536"/>
    </row>
    <row r="1303" spans="1:6">
      <c r="A1303" s="26" t="s">
        <v>71</v>
      </c>
      <c r="B1303" s="210">
        <f>B1289*1.5</f>
        <v>0.75</v>
      </c>
      <c r="C1303" s="9">
        <v>0.8</v>
      </c>
      <c r="D1303" s="9">
        <v>0.4</v>
      </c>
      <c r="E1303" s="9">
        <v>0.14000000000000001</v>
      </c>
      <c r="F1303" s="68"/>
    </row>
    <row r="1304" spans="1:6">
      <c r="B1304" s="519" t="s">
        <v>81</v>
      </c>
      <c r="C1304" s="520"/>
      <c r="D1304" s="520"/>
      <c r="E1304" s="13">
        <v>1.25</v>
      </c>
      <c r="F1304" s="40" t="s">
        <v>49</v>
      </c>
    </row>
    <row r="1305" spans="1:6" ht="16" thickBot="1">
      <c r="A1305" s="26" t="s">
        <v>71</v>
      </c>
      <c r="B1305" s="37" t="s">
        <v>33</v>
      </c>
      <c r="C1305" s="63">
        <f>C1303*E1304</f>
        <v>1</v>
      </c>
      <c r="D1305" s="63">
        <f>D1303*1.25</f>
        <v>0.5</v>
      </c>
      <c r="E1305" s="62">
        <f>E1303*1.25</f>
        <v>0.17500000000000002</v>
      </c>
      <c r="F1305" s="68"/>
    </row>
    <row r="1306" spans="1:6" ht="16" thickBot="1">
      <c r="B1306" s="14">
        <f>B1303*B1301</f>
        <v>37.462500000000006</v>
      </c>
      <c r="C1306" s="45">
        <f>C1305*C1301</f>
        <v>50</v>
      </c>
      <c r="D1306" s="14">
        <f>D1305*D1301</f>
        <v>65</v>
      </c>
      <c r="E1306" s="45">
        <f>E1305*E1301</f>
        <v>35</v>
      </c>
      <c r="F1306" s="15">
        <f>SUM(B1306:E1306)</f>
        <v>187.46250000000001</v>
      </c>
    </row>
    <row r="1307" spans="1:6">
      <c r="B1307" s="8"/>
      <c r="C1307" s="44"/>
      <c r="D1307" s="8"/>
      <c r="E1307" s="44"/>
      <c r="F1307" s="8"/>
    </row>
    <row r="1308" spans="1:6" ht="17" thickBot="1">
      <c r="B1308" s="537" t="s">
        <v>74</v>
      </c>
      <c r="C1308" s="538"/>
      <c r="D1308" s="538"/>
      <c r="E1308" s="538" t="s">
        <v>33</v>
      </c>
      <c r="F1308" s="538"/>
    </row>
    <row r="1309" spans="1:6">
      <c r="B1309" s="36" t="s">
        <v>56</v>
      </c>
      <c r="C1309" s="531" t="s">
        <v>46</v>
      </c>
      <c r="D1309" s="532"/>
      <c r="E1309" s="532"/>
      <c r="F1309" s="533"/>
    </row>
    <row r="1310" spans="1:6">
      <c r="B1310" s="33" t="s">
        <v>42</v>
      </c>
      <c r="C1310" s="41" t="s">
        <v>43</v>
      </c>
      <c r="D1310" s="40" t="s">
        <v>44</v>
      </c>
      <c r="E1310" s="41" t="s">
        <v>45</v>
      </c>
      <c r="F1310" s="48" t="s">
        <v>31</v>
      </c>
    </row>
    <row r="1311" spans="1:6">
      <c r="A1311" s="26" t="s">
        <v>70</v>
      </c>
      <c r="B1311" s="33">
        <f>B1288</f>
        <v>49.95</v>
      </c>
      <c r="C1311" s="42">
        <v>50</v>
      </c>
      <c r="D1311" s="40">
        <v>130</v>
      </c>
      <c r="E1311" s="42">
        <v>200</v>
      </c>
      <c r="F1311" s="48"/>
    </row>
    <row r="1312" spans="1:6" ht="16">
      <c r="B1312" s="534" t="s">
        <v>78</v>
      </c>
      <c r="C1312" s="535"/>
      <c r="D1312" s="535"/>
      <c r="E1312" s="535"/>
      <c r="F1312" s="536"/>
    </row>
    <row r="1313" spans="1:9">
      <c r="A1313" s="26" t="s">
        <v>71</v>
      </c>
      <c r="B1313" s="211">
        <f>B1303</f>
        <v>0.75</v>
      </c>
      <c r="C1313" s="9">
        <v>7.4</v>
      </c>
      <c r="D1313" s="9">
        <v>3.7</v>
      </c>
      <c r="E1313" s="9">
        <v>1.22</v>
      </c>
      <c r="F1313" s="68"/>
    </row>
    <row r="1314" spans="1:9">
      <c r="A1314" s="10"/>
      <c r="B1314" s="519" t="s">
        <v>89</v>
      </c>
      <c r="C1314" s="520"/>
      <c r="D1314" s="520"/>
      <c r="E1314" s="13">
        <v>1.5</v>
      </c>
      <c r="F1314" s="40" t="s">
        <v>49</v>
      </c>
    </row>
    <row r="1315" spans="1:9" ht="16" thickBot="1">
      <c r="A1315" s="26" t="s">
        <v>71</v>
      </c>
      <c r="B1315" s="37" t="s">
        <v>33</v>
      </c>
      <c r="C1315" s="64">
        <f>C1313*E1314</f>
        <v>11.100000000000001</v>
      </c>
      <c r="D1315" s="63">
        <f>D1313*E1314</f>
        <v>5.5500000000000007</v>
      </c>
      <c r="E1315" s="142">
        <f>E1313*E1314</f>
        <v>1.83</v>
      </c>
      <c r="F1315" s="67"/>
    </row>
    <row r="1316" spans="1:9" ht="16" thickBot="1">
      <c r="A1316" s="10"/>
      <c r="B1316" s="14">
        <f>B1306</f>
        <v>37.462500000000006</v>
      </c>
      <c r="C1316" s="45">
        <f>C1315*C1311</f>
        <v>555.00000000000011</v>
      </c>
      <c r="D1316" s="14">
        <f>D1315*D1311</f>
        <v>721.50000000000011</v>
      </c>
      <c r="E1316" s="45">
        <f>E1315*E1311</f>
        <v>366</v>
      </c>
      <c r="F1316" s="15">
        <f>SUM(B1316:E1316)</f>
        <v>1679.9625000000001</v>
      </c>
    </row>
    <row r="1318" spans="1:9" ht="17" thickBot="1">
      <c r="B1318" s="38" t="s">
        <v>79</v>
      </c>
    </row>
    <row r="1319" spans="1:9">
      <c r="B1319" s="36" t="s">
        <v>56</v>
      </c>
      <c r="C1319" s="531" t="s">
        <v>46</v>
      </c>
      <c r="D1319" s="532"/>
      <c r="E1319" s="532"/>
      <c r="F1319" s="533"/>
    </row>
    <row r="1320" spans="1:9">
      <c r="B1320" s="33" t="s">
        <v>42</v>
      </c>
      <c r="C1320" s="41" t="s">
        <v>43</v>
      </c>
      <c r="D1320" s="40" t="s">
        <v>44</v>
      </c>
      <c r="E1320" s="41" t="s">
        <v>45</v>
      </c>
      <c r="F1320" s="48" t="s">
        <v>31</v>
      </c>
    </row>
    <row r="1321" spans="1:9">
      <c r="A1321" s="26" t="s">
        <v>70</v>
      </c>
      <c r="B1321" s="33">
        <f>B1288</f>
        <v>49.95</v>
      </c>
      <c r="C1321" s="42">
        <v>50</v>
      </c>
      <c r="D1321" s="40">
        <v>130</v>
      </c>
      <c r="E1321" s="42">
        <v>200</v>
      </c>
      <c r="F1321" s="48"/>
    </row>
    <row r="1322" spans="1:9" ht="16">
      <c r="B1322" s="534" t="s">
        <v>80</v>
      </c>
      <c r="C1322" s="535"/>
      <c r="D1322" s="535"/>
      <c r="E1322" s="535"/>
      <c r="F1322" s="536"/>
    </row>
    <row r="1323" spans="1:9">
      <c r="A1323" s="26" t="s">
        <v>71</v>
      </c>
      <c r="B1323" s="59">
        <f>B1313</f>
        <v>0.75</v>
      </c>
      <c r="C1323" s="9">
        <v>14.8</v>
      </c>
      <c r="D1323" s="9">
        <v>7.4</v>
      </c>
      <c r="E1323" s="9">
        <v>2.44</v>
      </c>
      <c r="F1323" s="66"/>
      <c r="G1323" s="10"/>
      <c r="H1323" s="10"/>
      <c r="I1323" s="10"/>
    </row>
    <row r="1324" spans="1:9">
      <c r="B1324" s="519" t="s">
        <v>90</v>
      </c>
      <c r="C1324" s="520"/>
      <c r="D1324" s="520"/>
      <c r="E1324" s="13">
        <v>1.75</v>
      </c>
      <c r="F1324" s="40" t="s">
        <v>49</v>
      </c>
      <c r="G1324" s="10"/>
      <c r="H1324" s="10"/>
      <c r="I1324" s="10"/>
    </row>
    <row r="1325" spans="1:9" ht="16" thickBot="1">
      <c r="A1325" s="26" t="s">
        <v>71</v>
      </c>
      <c r="B1325" s="37" t="s">
        <v>33</v>
      </c>
      <c r="C1325" s="64">
        <f>C1323*E1324</f>
        <v>25.900000000000002</v>
      </c>
      <c r="D1325" s="63">
        <f>D1323*E1324</f>
        <v>12.950000000000001</v>
      </c>
      <c r="E1325" s="62">
        <f>E1323*E1324</f>
        <v>4.2699999999999996</v>
      </c>
      <c r="F1325" s="67"/>
      <c r="G1325" s="10"/>
      <c r="H1325" s="10"/>
      <c r="I1325" s="10"/>
    </row>
    <row r="1326" spans="1:9" ht="16" thickBot="1">
      <c r="B1326" s="14">
        <f>B1316</f>
        <v>37.462500000000006</v>
      </c>
      <c r="C1326" s="45">
        <f>C1325*C1321</f>
        <v>1295</v>
      </c>
      <c r="D1326" s="14">
        <f>D1325*D1321</f>
        <v>1683.5000000000002</v>
      </c>
      <c r="E1326" s="45">
        <f>E1325*E1321</f>
        <v>853.99999999999989</v>
      </c>
      <c r="F1326" s="15">
        <f>SUM(B1326:E1326)</f>
        <v>3869.9625000000005</v>
      </c>
    </row>
    <row r="1329" spans="1:9">
      <c r="B1329" s="539" t="s">
        <v>242</v>
      </c>
      <c r="C1329" s="499"/>
      <c r="D1329" s="499"/>
      <c r="E1329" s="499"/>
      <c r="F1329" s="499"/>
      <c r="G1329" s="499"/>
      <c r="H1329" s="499"/>
      <c r="I1329" s="499"/>
    </row>
    <row r="1330" spans="1:9">
      <c r="B1330" s="4"/>
      <c r="C1330" s="4"/>
      <c r="D1330" s="4"/>
      <c r="E1330" s="4"/>
      <c r="F1330" s="4"/>
      <c r="G1330" s="4"/>
      <c r="H1330" s="4"/>
      <c r="I1330" s="4"/>
    </row>
    <row r="1331" spans="1:9" ht="17" thickBot="1">
      <c r="B1331" s="529" t="s">
        <v>72</v>
      </c>
      <c r="C1331" s="530"/>
      <c r="D1331" s="530"/>
      <c r="E1331" s="530"/>
      <c r="F1331" s="530"/>
      <c r="G1331" s="2"/>
    </row>
    <row r="1332" spans="1:9">
      <c r="B1332" s="219" t="s">
        <v>41</v>
      </c>
      <c r="C1332" s="521" t="s">
        <v>46</v>
      </c>
      <c r="D1332" s="522"/>
      <c r="E1332" s="522"/>
      <c r="F1332" s="523"/>
    </row>
    <row r="1333" spans="1:9">
      <c r="B1333" s="220" t="s">
        <v>42</v>
      </c>
      <c r="C1333" s="221" t="s">
        <v>68</v>
      </c>
      <c r="D1333" s="222" t="s">
        <v>69</v>
      </c>
      <c r="E1333" s="221" t="s">
        <v>73</v>
      </c>
      <c r="F1333" s="223" t="s">
        <v>31</v>
      </c>
    </row>
    <row r="1334" spans="1:9">
      <c r="A1334" s="26" t="s">
        <v>70</v>
      </c>
      <c r="B1334" s="220">
        <v>19.989999999999998</v>
      </c>
      <c r="C1334" s="225"/>
      <c r="D1334" s="222"/>
      <c r="E1334" s="225"/>
      <c r="F1334" s="223"/>
    </row>
    <row r="1335" spans="1:9" ht="16" thickBot="1">
      <c r="A1335" s="26" t="s">
        <v>71</v>
      </c>
      <c r="B1335" s="249">
        <v>1.5</v>
      </c>
      <c r="C1335" s="227"/>
      <c r="D1335" s="250"/>
      <c r="E1335" s="251"/>
      <c r="F1335" s="68"/>
    </row>
    <row r="1336" spans="1:9" ht="16" thickBot="1">
      <c r="B1336" s="229">
        <f>B1335*B1334</f>
        <v>29.984999999999999</v>
      </c>
      <c r="C1336" s="230">
        <f>C1335*C1334</f>
        <v>0</v>
      </c>
      <c r="D1336" s="231">
        <f>D1335*D1334</f>
        <v>0</v>
      </c>
      <c r="E1336" s="232">
        <f>E1335*E1334</f>
        <v>0</v>
      </c>
      <c r="F1336" s="233">
        <f>SUM(B1336:E1336)</f>
        <v>29.984999999999999</v>
      </c>
    </row>
    <row r="1337" spans="1:9" ht="16" thickBot="1"/>
    <row r="1338" spans="1:9" ht="17">
      <c r="B1338" s="34" t="s">
        <v>47</v>
      </c>
      <c r="C1338" s="531" t="s">
        <v>48</v>
      </c>
      <c r="D1338" s="532"/>
      <c r="E1338" s="532"/>
      <c r="F1338" s="533"/>
      <c r="G1338" s="2"/>
    </row>
    <row r="1339" spans="1:9">
      <c r="B1339" s="33" t="s">
        <v>42</v>
      </c>
      <c r="C1339" s="41" t="s">
        <v>43</v>
      </c>
      <c r="D1339" s="40" t="s">
        <v>44</v>
      </c>
      <c r="E1339" s="41" t="s">
        <v>45</v>
      </c>
      <c r="F1339" s="48" t="s">
        <v>31</v>
      </c>
    </row>
    <row r="1340" spans="1:9">
      <c r="A1340" s="26" t="s">
        <v>70</v>
      </c>
      <c r="B1340" s="33">
        <f>B1334</f>
        <v>19.989999999999998</v>
      </c>
      <c r="C1340" s="42">
        <v>90</v>
      </c>
      <c r="D1340" s="40">
        <v>330</v>
      </c>
      <c r="E1340" s="42">
        <v>400</v>
      </c>
      <c r="F1340" s="48"/>
    </row>
    <row r="1341" spans="1:9" ht="16" thickBot="1">
      <c r="A1341" s="26" t="s">
        <v>71</v>
      </c>
      <c r="B1341" s="211">
        <f>B1335</f>
        <v>1.5</v>
      </c>
      <c r="C1341" s="9">
        <v>5.2</v>
      </c>
      <c r="D1341" s="9">
        <v>5.2</v>
      </c>
      <c r="E1341" s="62">
        <v>0.86</v>
      </c>
      <c r="F1341" s="68"/>
    </row>
    <row r="1342" spans="1:9" ht="16" thickBot="1">
      <c r="B1342" s="6">
        <f>B1336</f>
        <v>29.984999999999999</v>
      </c>
      <c r="C1342" s="43">
        <f>C1341*C1340</f>
        <v>468</v>
      </c>
      <c r="D1342" s="7">
        <f>D1341*D1340</f>
        <v>1716</v>
      </c>
      <c r="E1342" s="47">
        <f>E1341*E1340</f>
        <v>344</v>
      </c>
      <c r="F1342" s="5">
        <f>SUM(B1342:E1342)</f>
        <v>2557.9850000000001</v>
      </c>
    </row>
    <row r="1343" spans="1:9">
      <c r="B1343" s="8"/>
      <c r="C1343" s="44"/>
      <c r="D1343" s="8"/>
      <c r="E1343" s="44"/>
      <c r="F1343" s="8"/>
    </row>
    <row r="1344" spans="1:9" ht="17" thickBot="1">
      <c r="B1344" s="35" t="s">
        <v>55</v>
      </c>
      <c r="E1344" s="10" t="s">
        <v>33</v>
      </c>
    </row>
    <row r="1345" spans="1:6">
      <c r="B1345" s="36" t="s">
        <v>56</v>
      </c>
      <c r="C1345" s="531" t="s">
        <v>46</v>
      </c>
      <c r="D1345" s="532"/>
      <c r="E1345" s="532"/>
      <c r="F1345" s="533"/>
    </row>
    <row r="1346" spans="1:6">
      <c r="B1346" s="33" t="s">
        <v>42</v>
      </c>
      <c r="C1346" s="41" t="s">
        <v>43</v>
      </c>
      <c r="D1346" s="40" t="s">
        <v>44</v>
      </c>
      <c r="E1346" s="41" t="s">
        <v>45</v>
      </c>
      <c r="F1346" s="48" t="s">
        <v>31</v>
      </c>
    </row>
    <row r="1347" spans="1:6">
      <c r="A1347" s="26" t="s">
        <v>70</v>
      </c>
      <c r="B1347" s="33">
        <f>B1334</f>
        <v>19.989999999999998</v>
      </c>
      <c r="C1347" s="42">
        <v>50</v>
      </c>
      <c r="D1347" s="40">
        <v>130</v>
      </c>
      <c r="E1347" s="42">
        <v>200</v>
      </c>
      <c r="F1347" s="48"/>
    </row>
    <row r="1348" spans="1:6" ht="16">
      <c r="B1348" s="534" t="s">
        <v>77</v>
      </c>
      <c r="C1348" s="535"/>
      <c r="D1348" s="535"/>
      <c r="E1348" s="535"/>
      <c r="F1348" s="536"/>
    </row>
    <row r="1349" spans="1:6">
      <c r="A1349" s="26" t="s">
        <v>71</v>
      </c>
      <c r="B1349" s="210">
        <f>B1335*1.5</f>
        <v>2.25</v>
      </c>
      <c r="C1349" s="9">
        <v>6.2</v>
      </c>
      <c r="D1349" s="9">
        <v>3.1</v>
      </c>
      <c r="E1349" s="9">
        <v>1</v>
      </c>
      <c r="F1349" s="68"/>
    </row>
    <row r="1350" spans="1:6">
      <c r="B1350" s="519" t="s">
        <v>81</v>
      </c>
      <c r="C1350" s="520"/>
      <c r="D1350" s="520"/>
      <c r="E1350" s="13">
        <v>1.25</v>
      </c>
      <c r="F1350" s="40" t="s">
        <v>49</v>
      </c>
    </row>
    <row r="1351" spans="1:6" ht="16" thickBot="1">
      <c r="A1351" s="26" t="s">
        <v>71</v>
      </c>
      <c r="B1351" s="37" t="s">
        <v>33</v>
      </c>
      <c r="C1351" s="63">
        <f>C1349*E1350</f>
        <v>7.75</v>
      </c>
      <c r="D1351" s="63">
        <f>D1349*1.25</f>
        <v>3.875</v>
      </c>
      <c r="E1351" s="62">
        <f>E1349*1.25</f>
        <v>1.25</v>
      </c>
      <c r="F1351" s="68"/>
    </row>
    <row r="1352" spans="1:6" ht="16" thickBot="1">
      <c r="B1352" s="14">
        <f>B1349*B1347</f>
        <v>44.977499999999999</v>
      </c>
      <c r="C1352" s="45">
        <f>C1351*C1347</f>
        <v>387.5</v>
      </c>
      <c r="D1352" s="14">
        <f>D1351*D1347</f>
        <v>503.75</v>
      </c>
      <c r="E1352" s="45">
        <f>E1351*E1347</f>
        <v>250</v>
      </c>
      <c r="F1352" s="15">
        <f>SUM(B1352:E1352)</f>
        <v>1186.2275</v>
      </c>
    </row>
    <row r="1353" spans="1:6">
      <c r="B1353" s="8"/>
      <c r="C1353" s="44"/>
      <c r="D1353" s="8"/>
      <c r="E1353" s="44"/>
      <c r="F1353" s="8"/>
    </row>
    <row r="1354" spans="1:6" ht="17" thickBot="1">
      <c r="B1354" s="537" t="s">
        <v>74</v>
      </c>
      <c r="C1354" s="538"/>
      <c r="D1354" s="538"/>
      <c r="E1354" s="538" t="s">
        <v>33</v>
      </c>
      <c r="F1354" s="538"/>
    </row>
    <row r="1355" spans="1:6">
      <c r="B1355" s="36" t="s">
        <v>56</v>
      </c>
      <c r="C1355" s="531" t="s">
        <v>46</v>
      </c>
      <c r="D1355" s="532"/>
      <c r="E1355" s="532"/>
      <c r="F1355" s="533"/>
    </row>
    <row r="1356" spans="1:6">
      <c r="B1356" s="33" t="s">
        <v>42</v>
      </c>
      <c r="C1356" s="41" t="s">
        <v>43</v>
      </c>
      <c r="D1356" s="40" t="s">
        <v>44</v>
      </c>
      <c r="E1356" s="41" t="s">
        <v>45</v>
      </c>
      <c r="F1356" s="48" t="s">
        <v>31</v>
      </c>
    </row>
    <row r="1357" spans="1:6">
      <c r="A1357" s="26" t="s">
        <v>70</v>
      </c>
      <c r="B1357" s="33">
        <f>B1334</f>
        <v>19.989999999999998</v>
      </c>
      <c r="C1357" s="42">
        <v>50</v>
      </c>
      <c r="D1357" s="40">
        <v>130</v>
      </c>
      <c r="E1357" s="42">
        <v>200</v>
      </c>
      <c r="F1357" s="48"/>
    </row>
    <row r="1358" spans="1:6" ht="16">
      <c r="B1358" s="534" t="s">
        <v>78</v>
      </c>
      <c r="C1358" s="535"/>
      <c r="D1358" s="535"/>
      <c r="E1358" s="535"/>
      <c r="F1358" s="536"/>
    </row>
    <row r="1359" spans="1:6">
      <c r="A1359" s="26" t="s">
        <v>71</v>
      </c>
      <c r="B1359" s="211">
        <f>B1349</f>
        <v>2.25</v>
      </c>
      <c r="C1359" s="9">
        <v>7.2</v>
      </c>
      <c r="D1359" s="9">
        <v>3.6</v>
      </c>
      <c r="E1359" s="9">
        <v>1.2</v>
      </c>
      <c r="F1359" s="68"/>
    </row>
    <row r="1360" spans="1:6">
      <c r="A1360" s="10"/>
      <c r="B1360" s="519" t="s">
        <v>89</v>
      </c>
      <c r="C1360" s="520"/>
      <c r="D1360" s="520"/>
      <c r="E1360" s="13">
        <v>1.5</v>
      </c>
      <c r="F1360" s="40" t="s">
        <v>49</v>
      </c>
    </row>
    <row r="1361" spans="1:9" ht="16" thickBot="1">
      <c r="A1361" s="26" t="s">
        <v>71</v>
      </c>
      <c r="B1361" s="37" t="s">
        <v>33</v>
      </c>
      <c r="C1361" s="64">
        <f>C1359*E1360</f>
        <v>10.8</v>
      </c>
      <c r="D1361" s="63">
        <f>D1359*E1360</f>
        <v>5.4</v>
      </c>
      <c r="E1361" s="142">
        <f>E1359*E1360</f>
        <v>1.7999999999999998</v>
      </c>
      <c r="F1361" s="67"/>
    </row>
    <row r="1362" spans="1:9" ht="16" thickBot="1">
      <c r="A1362" s="10"/>
      <c r="B1362" s="14">
        <f>B1352</f>
        <v>44.977499999999999</v>
      </c>
      <c r="C1362" s="45">
        <f>C1361*C1357</f>
        <v>540</v>
      </c>
      <c r="D1362" s="14">
        <f>D1361*D1357</f>
        <v>702</v>
      </c>
      <c r="E1362" s="45">
        <f>E1361*E1357</f>
        <v>359.99999999999994</v>
      </c>
      <c r="F1362" s="15">
        <f>SUM(B1362:E1362)</f>
        <v>1646.9775</v>
      </c>
    </row>
    <row r="1364" spans="1:9" ht="17" thickBot="1">
      <c r="B1364" s="234" t="s">
        <v>79</v>
      </c>
      <c r="C1364" s="235"/>
      <c r="D1364" s="236"/>
      <c r="E1364" s="235"/>
      <c r="F1364" s="236"/>
    </row>
    <row r="1365" spans="1:9">
      <c r="B1365" s="237" t="s">
        <v>56</v>
      </c>
      <c r="C1365" s="521" t="s">
        <v>46</v>
      </c>
      <c r="D1365" s="522"/>
      <c r="E1365" s="522"/>
      <c r="F1365" s="523"/>
    </row>
    <row r="1366" spans="1:9">
      <c r="B1366" s="220" t="s">
        <v>42</v>
      </c>
      <c r="C1366" s="221" t="s">
        <v>43</v>
      </c>
      <c r="D1366" s="222" t="s">
        <v>44</v>
      </c>
      <c r="E1366" s="221" t="s">
        <v>45</v>
      </c>
      <c r="F1366" s="223" t="s">
        <v>31</v>
      </c>
    </row>
    <row r="1367" spans="1:9">
      <c r="A1367" s="26" t="s">
        <v>70</v>
      </c>
      <c r="B1367" s="220"/>
      <c r="C1367" s="225"/>
      <c r="D1367" s="222"/>
      <c r="E1367" s="225"/>
      <c r="F1367" s="223"/>
    </row>
    <row r="1368" spans="1:9" ht="16">
      <c r="B1368" s="524" t="s">
        <v>80</v>
      </c>
      <c r="C1368" s="525"/>
      <c r="D1368" s="525"/>
      <c r="E1368" s="525"/>
      <c r="F1368" s="526"/>
    </row>
    <row r="1369" spans="1:9">
      <c r="A1369" s="26" t="s">
        <v>71</v>
      </c>
      <c r="B1369" s="226"/>
      <c r="C1369" s="227"/>
      <c r="D1369" s="227"/>
      <c r="E1369" s="227"/>
      <c r="F1369" s="66"/>
      <c r="G1369" s="10"/>
      <c r="H1369" s="10"/>
      <c r="I1369" s="10"/>
    </row>
    <row r="1370" spans="1:9">
      <c r="B1370" s="527" t="s">
        <v>90</v>
      </c>
      <c r="C1370" s="528"/>
      <c r="D1370" s="528"/>
      <c r="E1370" s="239">
        <v>1.75</v>
      </c>
      <c r="F1370" s="222" t="s">
        <v>49</v>
      </c>
      <c r="G1370" s="10"/>
      <c r="H1370" s="10"/>
      <c r="I1370" s="10"/>
    </row>
    <row r="1371" spans="1:9">
      <c r="A1371" s="26" t="s">
        <v>71</v>
      </c>
      <c r="B1371" s="37" t="s">
        <v>33</v>
      </c>
      <c r="C1371" s="240">
        <f>C1369*E1370</f>
        <v>0</v>
      </c>
      <c r="D1371" s="228">
        <f>D1369*E1370</f>
        <v>0</v>
      </c>
      <c r="E1371" s="250">
        <f>E1369*E1370</f>
        <v>0</v>
      </c>
      <c r="F1371" s="67"/>
      <c r="G1371" s="10"/>
      <c r="H1371" s="10"/>
      <c r="I1371" s="10"/>
    </row>
    <row r="1374" spans="1:9">
      <c r="B1374" s="539" t="s">
        <v>245</v>
      </c>
      <c r="C1374" s="499"/>
      <c r="D1374" s="499"/>
      <c r="E1374" s="499"/>
      <c r="F1374" s="499"/>
      <c r="G1374" s="499"/>
      <c r="H1374" s="499"/>
      <c r="I1374" s="499"/>
    </row>
    <row r="1375" spans="1:9">
      <c r="B1375" s="4"/>
      <c r="C1375" s="4"/>
      <c r="D1375" s="4"/>
      <c r="E1375" s="4"/>
      <c r="F1375" s="4"/>
      <c r="G1375" s="4"/>
      <c r="H1375" s="4"/>
      <c r="I1375" s="4"/>
    </row>
    <row r="1376" spans="1:9" ht="17" thickBot="1">
      <c r="B1376" s="529" t="s">
        <v>72</v>
      </c>
      <c r="C1376" s="530"/>
      <c r="D1376" s="530"/>
      <c r="E1376" s="530"/>
      <c r="F1376" s="530"/>
      <c r="G1376" s="2"/>
    </row>
    <row r="1377" spans="1:7">
      <c r="B1377" s="219" t="s">
        <v>41</v>
      </c>
      <c r="C1377" s="521" t="s">
        <v>46</v>
      </c>
      <c r="D1377" s="522"/>
      <c r="E1377" s="522"/>
      <c r="F1377" s="523"/>
    </row>
    <row r="1378" spans="1:7">
      <c r="B1378" s="220" t="s">
        <v>42</v>
      </c>
      <c r="C1378" s="221" t="s">
        <v>68</v>
      </c>
      <c r="D1378" s="222" t="s">
        <v>69</v>
      </c>
      <c r="E1378" s="221" t="s">
        <v>73</v>
      </c>
      <c r="F1378" s="223" t="s">
        <v>31</v>
      </c>
    </row>
    <row r="1379" spans="1:7">
      <c r="A1379" s="26" t="s">
        <v>70</v>
      </c>
      <c r="B1379" s="220">
        <v>32.99</v>
      </c>
      <c r="C1379" s="225"/>
      <c r="D1379" s="222"/>
      <c r="E1379" s="225"/>
      <c r="F1379" s="223"/>
    </row>
    <row r="1380" spans="1:7" ht="16" thickBot="1">
      <c r="A1380" s="26" t="s">
        <v>71</v>
      </c>
      <c r="B1380" s="249">
        <v>1</v>
      </c>
      <c r="C1380" s="227"/>
      <c r="D1380" s="250"/>
      <c r="E1380" s="251"/>
      <c r="F1380" s="68"/>
    </row>
    <row r="1381" spans="1:7" ht="16" thickBot="1">
      <c r="B1381" s="229">
        <f>B1380*B1379</f>
        <v>32.99</v>
      </c>
      <c r="C1381" s="230">
        <f>C1380*C1379</f>
        <v>0</v>
      </c>
      <c r="D1381" s="231">
        <f>D1380*D1379</f>
        <v>0</v>
      </c>
      <c r="E1381" s="232">
        <f>E1380*E1379</f>
        <v>0</v>
      </c>
      <c r="F1381" s="233">
        <f>SUM(B1381:E1381)</f>
        <v>32.99</v>
      </c>
    </row>
    <row r="1382" spans="1:7" ht="16" thickBot="1"/>
    <row r="1383" spans="1:7" ht="17">
      <c r="B1383" s="34" t="s">
        <v>47</v>
      </c>
      <c r="C1383" s="531" t="s">
        <v>48</v>
      </c>
      <c r="D1383" s="532"/>
      <c r="E1383" s="532"/>
      <c r="F1383" s="533"/>
      <c r="G1383" s="2"/>
    </row>
    <row r="1384" spans="1:7">
      <c r="B1384" s="33" t="s">
        <v>42</v>
      </c>
      <c r="C1384" s="41" t="s">
        <v>43</v>
      </c>
      <c r="D1384" s="40" t="s">
        <v>44</v>
      </c>
      <c r="E1384" s="41" t="s">
        <v>45</v>
      </c>
      <c r="F1384" s="48" t="s">
        <v>31</v>
      </c>
    </row>
    <row r="1385" spans="1:7">
      <c r="A1385" s="26" t="s">
        <v>70</v>
      </c>
      <c r="B1385" s="33">
        <f>B1379</f>
        <v>32.99</v>
      </c>
      <c r="C1385" s="42">
        <v>90</v>
      </c>
      <c r="D1385" s="40">
        <v>330</v>
      </c>
      <c r="E1385" s="42">
        <v>400</v>
      </c>
      <c r="F1385" s="48"/>
    </row>
    <row r="1386" spans="1:7" ht="16" thickBot="1">
      <c r="A1386" s="26" t="s">
        <v>71</v>
      </c>
      <c r="B1386" s="211">
        <f>B1380</f>
        <v>1</v>
      </c>
      <c r="C1386" s="9">
        <v>5.12</v>
      </c>
      <c r="D1386" s="9">
        <v>5.12</v>
      </c>
      <c r="E1386" s="62">
        <v>0.84</v>
      </c>
      <c r="F1386" s="68"/>
    </row>
    <row r="1387" spans="1:7" ht="16" thickBot="1">
      <c r="B1387" s="6">
        <f>B1381</f>
        <v>32.99</v>
      </c>
      <c r="C1387" s="43">
        <f>C1386*C1385</f>
        <v>460.8</v>
      </c>
      <c r="D1387" s="7">
        <f>D1386*D1385</f>
        <v>1689.6000000000001</v>
      </c>
      <c r="E1387" s="47">
        <f>E1386*E1385</f>
        <v>336</v>
      </c>
      <c r="F1387" s="5">
        <f>SUM(B1387:E1387)</f>
        <v>2519.3900000000003</v>
      </c>
    </row>
    <row r="1388" spans="1:7">
      <c r="B1388" s="8"/>
      <c r="C1388" s="44"/>
      <c r="D1388" s="8"/>
      <c r="E1388" s="44"/>
      <c r="F1388" s="8"/>
    </row>
    <row r="1389" spans="1:7" ht="17" thickBot="1">
      <c r="B1389" s="35" t="s">
        <v>55</v>
      </c>
      <c r="E1389" s="10" t="s">
        <v>33</v>
      </c>
    </row>
    <row r="1390" spans="1:7">
      <c r="B1390" s="36" t="s">
        <v>56</v>
      </c>
      <c r="C1390" s="531" t="s">
        <v>46</v>
      </c>
      <c r="D1390" s="532"/>
      <c r="E1390" s="532"/>
      <c r="F1390" s="533"/>
    </row>
    <row r="1391" spans="1:7">
      <c r="B1391" s="33" t="s">
        <v>42</v>
      </c>
      <c r="C1391" s="41" t="s">
        <v>43</v>
      </c>
      <c r="D1391" s="40" t="s">
        <v>44</v>
      </c>
      <c r="E1391" s="41" t="s">
        <v>45</v>
      </c>
      <c r="F1391" s="48" t="s">
        <v>31</v>
      </c>
    </row>
    <row r="1392" spans="1:7">
      <c r="A1392" s="26" t="s">
        <v>70</v>
      </c>
      <c r="B1392" s="33">
        <f>B1379</f>
        <v>32.99</v>
      </c>
      <c r="C1392" s="42">
        <v>50</v>
      </c>
      <c r="D1392" s="40">
        <v>130</v>
      </c>
      <c r="E1392" s="42">
        <v>200</v>
      </c>
      <c r="F1392" s="48"/>
    </row>
    <row r="1393" spans="1:6" ht="16">
      <c r="B1393" s="534" t="s">
        <v>77</v>
      </c>
      <c r="C1393" s="535"/>
      <c r="D1393" s="535"/>
      <c r="E1393" s="535"/>
      <c r="F1393" s="536"/>
    </row>
    <row r="1394" spans="1:6">
      <c r="A1394" s="26" t="s">
        <v>71</v>
      </c>
      <c r="B1394" s="210">
        <f>B1380*1.5</f>
        <v>1.5</v>
      </c>
      <c r="C1394" s="9">
        <v>6.8</v>
      </c>
      <c r="D1394" s="9">
        <v>3.4</v>
      </c>
      <c r="E1394" s="9">
        <v>1.1399999999999999</v>
      </c>
      <c r="F1394" s="68"/>
    </row>
    <row r="1395" spans="1:6">
      <c r="B1395" s="519" t="s">
        <v>81</v>
      </c>
      <c r="C1395" s="520"/>
      <c r="D1395" s="520"/>
      <c r="E1395" s="13">
        <v>1.25</v>
      </c>
      <c r="F1395" s="40" t="s">
        <v>49</v>
      </c>
    </row>
    <row r="1396" spans="1:6" ht="16" thickBot="1">
      <c r="A1396" s="26" t="s">
        <v>71</v>
      </c>
      <c r="B1396" s="37" t="s">
        <v>33</v>
      </c>
      <c r="C1396" s="63">
        <f>C1394*E1395</f>
        <v>8.5</v>
      </c>
      <c r="D1396" s="63">
        <f>D1394*1.25</f>
        <v>4.25</v>
      </c>
      <c r="E1396" s="62">
        <f>E1394*1.25</f>
        <v>1.4249999999999998</v>
      </c>
      <c r="F1396" s="68"/>
    </row>
    <row r="1397" spans="1:6" ht="16" thickBot="1">
      <c r="B1397" s="14">
        <f>B1394*B1392</f>
        <v>49.484999999999999</v>
      </c>
      <c r="C1397" s="45">
        <f>C1396*C1392</f>
        <v>425</v>
      </c>
      <c r="D1397" s="14">
        <f>D1396*D1392</f>
        <v>552.5</v>
      </c>
      <c r="E1397" s="45">
        <f>E1396*E1392</f>
        <v>284.99999999999994</v>
      </c>
      <c r="F1397" s="15">
        <f>SUM(B1397:E1397)</f>
        <v>1311.9850000000001</v>
      </c>
    </row>
    <row r="1398" spans="1:6">
      <c r="B1398" s="8"/>
      <c r="C1398" s="44"/>
      <c r="D1398" s="8"/>
      <c r="E1398" s="44"/>
      <c r="F1398" s="8"/>
    </row>
    <row r="1399" spans="1:6" ht="17" thickBot="1">
      <c r="B1399" s="537" t="s">
        <v>74</v>
      </c>
      <c r="C1399" s="538"/>
      <c r="D1399" s="538"/>
      <c r="E1399" s="538" t="s">
        <v>33</v>
      </c>
      <c r="F1399" s="538"/>
    </row>
    <row r="1400" spans="1:6">
      <c r="B1400" s="36" t="s">
        <v>56</v>
      </c>
      <c r="C1400" s="531" t="s">
        <v>46</v>
      </c>
      <c r="D1400" s="532"/>
      <c r="E1400" s="532"/>
      <c r="F1400" s="533"/>
    </row>
    <row r="1401" spans="1:6">
      <c r="B1401" s="33" t="s">
        <v>42</v>
      </c>
      <c r="C1401" s="41" t="s">
        <v>43</v>
      </c>
      <c r="D1401" s="40" t="s">
        <v>44</v>
      </c>
      <c r="E1401" s="41" t="s">
        <v>45</v>
      </c>
      <c r="F1401" s="48" t="s">
        <v>31</v>
      </c>
    </row>
    <row r="1402" spans="1:6">
      <c r="A1402" s="26" t="s">
        <v>70</v>
      </c>
      <c r="B1402" s="33">
        <f>B1379</f>
        <v>32.99</v>
      </c>
      <c r="C1402" s="42">
        <v>50</v>
      </c>
      <c r="D1402" s="40">
        <v>130</v>
      </c>
      <c r="E1402" s="42">
        <v>200</v>
      </c>
      <c r="F1402" s="48"/>
    </row>
    <row r="1403" spans="1:6" ht="16">
      <c r="B1403" s="534" t="s">
        <v>78</v>
      </c>
      <c r="C1403" s="535"/>
      <c r="D1403" s="535"/>
      <c r="E1403" s="535"/>
      <c r="F1403" s="536"/>
    </row>
    <row r="1404" spans="1:6">
      <c r="A1404" s="26" t="s">
        <v>71</v>
      </c>
      <c r="B1404" s="211">
        <f>B1394</f>
        <v>1.5</v>
      </c>
      <c r="C1404" s="9">
        <v>8</v>
      </c>
      <c r="D1404" s="9">
        <v>4</v>
      </c>
      <c r="E1404" s="9">
        <v>1.32</v>
      </c>
      <c r="F1404" s="68"/>
    </row>
    <row r="1405" spans="1:6">
      <c r="A1405" s="10"/>
      <c r="B1405" s="519" t="s">
        <v>89</v>
      </c>
      <c r="C1405" s="520"/>
      <c r="D1405" s="520"/>
      <c r="E1405" s="13">
        <v>1.5</v>
      </c>
      <c r="F1405" s="40" t="s">
        <v>49</v>
      </c>
    </row>
    <row r="1406" spans="1:6" ht="16" thickBot="1">
      <c r="A1406" s="26" t="s">
        <v>71</v>
      </c>
      <c r="B1406" s="37" t="s">
        <v>33</v>
      </c>
      <c r="C1406" s="64">
        <f>C1404*E1405</f>
        <v>12</v>
      </c>
      <c r="D1406" s="63">
        <f>D1404*E1405</f>
        <v>6</v>
      </c>
      <c r="E1406" s="142">
        <f>E1404*E1405</f>
        <v>1.98</v>
      </c>
      <c r="F1406" s="67"/>
    </row>
    <row r="1407" spans="1:6" ht="16" thickBot="1">
      <c r="A1407" s="10"/>
      <c r="B1407" s="14">
        <f>B1397</f>
        <v>49.484999999999999</v>
      </c>
      <c r="C1407" s="45">
        <f>C1406*C1402</f>
        <v>600</v>
      </c>
      <c r="D1407" s="14">
        <f>D1406*D1402</f>
        <v>780</v>
      </c>
      <c r="E1407" s="45">
        <f>E1406*E1402</f>
        <v>396</v>
      </c>
      <c r="F1407" s="15">
        <f>SUM(B1407:E1407)</f>
        <v>1825.4850000000001</v>
      </c>
    </row>
    <row r="1409" spans="1:9" ht="17" thickBot="1">
      <c r="B1409" s="234" t="s">
        <v>79</v>
      </c>
      <c r="C1409" s="235"/>
      <c r="D1409" s="236"/>
      <c r="E1409" s="235"/>
      <c r="F1409" s="236"/>
    </row>
    <row r="1410" spans="1:9">
      <c r="B1410" s="237" t="s">
        <v>56</v>
      </c>
      <c r="C1410" s="521" t="s">
        <v>46</v>
      </c>
      <c r="D1410" s="522"/>
      <c r="E1410" s="522"/>
      <c r="F1410" s="523"/>
    </row>
    <row r="1411" spans="1:9">
      <c r="B1411" s="220" t="s">
        <v>42</v>
      </c>
      <c r="C1411" s="221" t="s">
        <v>43</v>
      </c>
      <c r="D1411" s="222" t="s">
        <v>44</v>
      </c>
      <c r="E1411" s="221" t="s">
        <v>45</v>
      </c>
      <c r="F1411" s="223" t="s">
        <v>31</v>
      </c>
    </row>
    <row r="1412" spans="1:9">
      <c r="A1412" s="26" t="s">
        <v>70</v>
      </c>
      <c r="B1412" s="220"/>
      <c r="C1412" s="225"/>
      <c r="D1412" s="222"/>
      <c r="E1412" s="225"/>
      <c r="F1412" s="223"/>
    </row>
    <row r="1413" spans="1:9" ht="16">
      <c r="B1413" s="524" t="s">
        <v>80</v>
      </c>
      <c r="C1413" s="525"/>
      <c r="D1413" s="525"/>
      <c r="E1413" s="525"/>
      <c r="F1413" s="526"/>
    </row>
    <row r="1414" spans="1:9">
      <c r="A1414" s="26" t="s">
        <v>71</v>
      </c>
      <c r="B1414" s="226"/>
      <c r="C1414" s="227"/>
      <c r="D1414" s="227"/>
      <c r="E1414" s="227"/>
      <c r="F1414" s="66"/>
      <c r="G1414" s="10"/>
      <c r="H1414" s="10"/>
      <c r="I1414" s="10"/>
    </row>
    <row r="1415" spans="1:9">
      <c r="B1415" s="527" t="s">
        <v>90</v>
      </c>
      <c r="C1415" s="528"/>
      <c r="D1415" s="528"/>
      <c r="E1415" s="239">
        <v>1.75</v>
      </c>
      <c r="F1415" s="222" t="s">
        <v>49</v>
      </c>
      <c r="G1415" s="10"/>
      <c r="H1415" s="10"/>
      <c r="I1415" s="10"/>
    </row>
    <row r="1416" spans="1:9">
      <c r="A1416" s="26" t="s">
        <v>71</v>
      </c>
      <c r="B1416" s="37" t="s">
        <v>33</v>
      </c>
      <c r="C1416" s="240">
        <f>C1414*E1415</f>
        <v>0</v>
      </c>
      <c r="D1416" s="228">
        <f>D1414*E1415</f>
        <v>0</v>
      </c>
      <c r="E1416" s="250">
        <f>E1414*E1415</f>
        <v>0</v>
      </c>
      <c r="F1416" s="67"/>
      <c r="G1416" s="10"/>
      <c r="H1416" s="10"/>
      <c r="I1416" s="10"/>
    </row>
    <row r="1419" spans="1:9">
      <c r="B1419" s="539" t="s">
        <v>247</v>
      </c>
      <c r="C1419" s="499"/>
      <c r="D1419" s="499"/>
      <c r="E1419" s="499"/>
      <c r="F1419" s="499"/>
      <c r="G1419" s="499"/>
      <c r="H1419" s="499"/>
      <c r="I1419" s="499"/>
    </row>
    <row r="1420" spans="1:9">
      <c r="B1420" s="4"/>
      <c r="C1420" s="4"/>
      <c r="D1420" s="4"/>
      <c r="E1420" s="4"/>
      <c r="F1420" s="4"/>
      <c r="G1420" s="4"/>
      <c r="H1420" s="4"/>
      <c r="I1420" s="4"/>
    </row>
    <row r="1421" spans="1:9" ht="17" thickBot="1">
      <c r="B1421" s="529" t="s">
        <v>72</v>
      </c>
      <c r="C1421" s="530"/>
      <c r="D1421" s="530"/>
      <c r="E1421" s="530"/>
      <c r="F1421" s="530"/>
      <c r="G1421" s="2"/>
    </row>
    <row r="1422" spans="1:9">
      <c r="B1422" s="219" t="s">
        <v>41</v>
      </c>
      <c r="C1422" s="521" t="s">
        <v>46</v>
      </c>
      <c r="D1422" s="522"/>
      <c r="E1422" s="522"/>
      <c r="F1422" s="523"/>
    </row>
    <row r="1423" spans="1:9">
      <c r="B1423" s="220" t="s">
        <v>42</v>
      </c>
      <c r="C1423" s="221" t="s">
        <v>68</v>
      </c>
      <c r="D1423" s="222" t="s">
        <v>69</v>
      </c>
      <c r="E1423" s="221" t="s">
        <v>73</v>
      </c>
      <c r="F1423" s="223" t="s">
        <v>31</v>
      </c>
    </row>
    <row r="1424" spans="1:9">
      <c r="A1424" s="26" t="s">
        <v>70</v>
      </c>
      <c r="B1424" s="220">
        <v>49.95</v>
      </c>
      <c r="C1424" s="225"/>
      <c r="D1424" s="222"/>
      <c r="E1424" s="225"/>
      <c r="F1424" s="223"/>
    </row>
    <row r="1425" spans="1:7" ht="16" thickBot="1">
      <c r="A1425" s="26" t="s">
        <v>71</v>
      </c>
      <c r="B1425" s="249">
        <v>1</v>
      </c>
      <c r="C1425" s="227"/>
      <c r="D1425" s="250"/>
      <c r="E1425" s="251"/>
      <c r="F1425" s="68"/>
    </row>
    <row r="1426" spans="1:7" ht="16" thickBot="1">
      <c r="B1426" s="229">
        <f>B1425*B1424</f>
        <v>49.95</v>
      </c>
      <c r="C1426" s="230">
        <f>C1425*C1424</f>
        <v>0</v>
      </c>
      <c r="D1426" s="231">
        <f>D1425*D1424</f>
        <v>0</v>
      </c>
      <c r="E1426" s="232">
        <f>E1425*E1424</f>
        <v>0</v>
      </c>
      <c r="F1426" s="233">
        <f>SUM(B1426:E1426)</f>
        <v>49.95</v>
      </c>
    </row>
    <row r="1427" spans="1:7" ht="16" thickBot="1"/>
    <row r="1428" spans="1:7" ht="17">
      <c r="B1428" s="34" t="s">
        <v>47</v>
      </c>
      <c r="C1428" s="531" t="s">
        <v>48</v>
      </c>
      <c r="D1428" s="532"/>
      <c r="E1428" s="532"/>
      <c r="F1428" s="533"/>
      <c r="G1428" s="2"/>
    </row>
    <row r="1429" spans="1:7">
      <c r="B1429" s="33" t="s">
        <v>42</v>
      </c>
      <c r="C1429" s="41" t="s">
        <v>43</v>
      </c>
      <c r="D1429" s="40" t="s">
        <v>44</v>
      </c>
      <c r="E1429" s="41" t="s">
        <v>45</v>
      </c>
      <c r="F1429" s="48" t="s">
        <v>31</v>
      </c>
    </row>
    <row r="1430" spans="1:7">
      <c r="A1430" s="26" t="s">
        <v>70</v>
      </c>
      <c r="B1430" s="33">
        <f>B1424</f>
        <v>49.95</v>
      </c>
      <c r="C1430" s="42">
        <v>90</v>
      </c>
      <c r="D1430" s="40">
        <v>330</v>
      </c>
      <c r="E1430" s="42">
        <v>400</v>
      </c>
      <c r="F1430" s="48"/>
    </row>
    <row r="1431" spans="1:7" ht="16" thickBot="1">
      <c r="A1431" s="26" t="s">
        <v>71</v>
      </c>
      <c r="B1431" s="211">
        <f>B1425</f>
        <v>1</v>
      </c>
      <c r="C1431" s="9">
        <v>7.8</v>
      </c>
      <c r="D1431" s="9">
        <v>7.8</v>
      </c>
      <c r="E1431" s="62">
        <v>1.32</v>
      </c>
      <c r="F1431" s="68"/>
    </row>
    <row r="1432" spans="1:7" ht="16" thickBot="1">
      <c r="B1432" s="6">
        <f>B1426</f>
        <v>49.95</v>
      </c>
      <c r="C1432" s="43">
        <f>C1431*C1430</f>
        <v>702</v>
      </c>
      <c r="D1432" s="7">
        <f>D1431*D1430</f>
        <v>2574</v>
      </c>
      <c r="E1432" s="47">
        <f>E1431*E1430</f>
        <v>528</v>
      </c>
      <c r="F1432" s="5">
        <f>SUM(B1432:E1432)</f>
        <v>3853.95</v>
      </c>
    </row>
    <row r="1433" spans="1:7">
      <c r="B1433" s="8"/>
      <c r="C1433" s="44"/>
      <c r="D1433" s="8"/>
      <c r="E1433" s="44"/>
      <c r="F1433" s="8"/>
    </row>
    <row r="1434" spans="1:7" ht="17" thickBot="1">
      <c r="B1434" s="35" t="s">
        <v>55</v>
      </c>
      <c r="E1434" s="10" t="s">
        <v>33</v>
      </c>
    </row>
    <row r="1435" spans="1:7">
      <c r="B1435" s="36" t="s">
        <v>56</v>
      </c>
      <c r="C1435" s="531" t="s">
        <v>46</v>
      </c>
      <c r="D1435" s="532"/>
      <c r="E1435" s="532"/>
      <c r="F1435" s="533"/>
    </row>
    <row r="1436" spans="1:7">
      <c r="B1436" s="33" t="s">
        <v>42</v>
      </c>
      <c r="C1436" s="41" t="s">
        <v>43</v>
      </c>
      <c r="D1436" s="40" t="s">
        <v>44</v>
      </c>
      <c r="E1436" s="41" t="s">
        <v>45</v>
      </c>
      <c r="F1436" s="48" t="s">
        <v>31</v>
      </c>
    </row>
    <row r="1437" spans="1:7">
      <c r="A1437" s="26" t="s">
        <v>70</v>
      </c>
      <c r="B1437" s="33">
        <f>B1424</f>
        <v>49.95</v>
      </c>
      <c r="C1437" s="42">
        <v>50</v>
      </c>
      <c r="D1437" s="40">
        <v>130</v>
      </c>
      <c r="E1437" s="42">
        <v>200</v>
      </c>
      <c r="F1437" s="48"/>
    </row>
    <row r="1438" spans="1:7" ht="16">
      <c r="B1438" s="534" t="s">
        <v>77</v>
      </c>
      <c r="C1438" s="535"/>
      <c r="D1438" s="535"/>
      <c r="E1438" s="535"/>
      <c r="F1438" s="536"/>
    </row>
    <row r="1439" spans="1:7">
      <c r="A1439" s="26" t="s">
        <v>71</v>
      </c>
      <c r="B1439" s="210">
        <f>B1425*1.5</f>
        <v>1.5</v>
      </c>
      <c r="C1439" s="9">
        <v>9.4</v>
      </c>
      <c r="D1439" s="9">
        <v>4.7</v>
      </c>
      <c r="E1439" s="9">
        <v>1.6</v>
      </c>
      <c r="F1439" s="68"/>
    </row>
    <row r="1440" spans="1:7">
      <c r="B1440" s="519" t="s">
        <v>81</v>
      </c>
      <c r="C1440" s="520"/>
      <c r="D1440" s="520"/>
      <c r="E1440" s="13">
        <v>1.25</v>
      </c>
      <c r="F1440" s="40" t="s">
        <v>49</v>
      </c>
    </row>
    <row r="1441" spans="1:6" ht="16" thickBot="1">
      <c r="A1441" s="26" t="s">
        <v>71</v>
      </c>
      <c r="B1441" s="37" t="s">
        <v>33</v>
      </c>
      <c r="C1441" s="63">
        <f>C1439*E1440</f>
        <v>11.75</v>
      </c>
      <c r="D1441" s="63">
        <f>D1439*1.25</f>
        <v>5.875</v>
      </c>
      <c r="E1441" s="62">
        <f>E1439*1.25</f>
        <v>2</v>
      </c>
      <c r="F1441" s="68"/>
    </row>
    <row r="1442" spans="1:6" ht="16" thickBot="1">
      <c r="B1442" s="14">
        <f>B1439*B1437</f>
        <v>74.925000000000011</v>
      </c>
      <c r="C1442" s="45">
        <f>C1441*C1437</f>
        <v>587.5</v>
      </c>
      <c r="D1442" s="14">
        <f>D1441*D1437</f>
        <v>763.75</v>
      </c>
      <c r="E1442" s="45">
        <f>E1441*E1437</f>
        <v>400</v>
      </c>
      <c r="F1442" s="15">
        <f>SUM(B1442:E1442)</f>
        <v>1826.175</v>
      </c>
    </row>
    <row r="1443" spans="1:6">
      <c r="B1443" s="8"/>
      <c r="C1443" s="44"/>
      <c r="D1443" s="8"/>
      <c r="E1443" s="44"/>
      <c r="F1443" s="8"/>
    </row>
    <row r="1444" spans="1:6" ht="17" thickBot="1">
      <c r="B1444" s="537" t="s">
        <v>74</v>
      </c>
      <c r="C1444" s="538"/>
      <c r="D1444" s="538"/>
      <c r="E1444" s="538" t="s">
        <v>33</v>
      </c>
      <c r="F1444" s="538"/>
    </row>
    <row r="1445" spans="1:6">
      <c r="B1445" s="36" t="s">
        <v>56</v>
      </c>
      <c r="C1445" s="531" t="s">
        <v>46</v>
      </c>
      <c r="D1445" s="532"/>
      <c r="E1445" s="532"/>
      <c r="F1445" s="533"/>
    </row>
    <row r="1446" spans="1:6">
      <c r="B1446" s="33" t="s">
        <v>42</v>
      </c>
      <c r="C1446" s="41" t="s">
        <v>43</v>
      </c>
      <c r="D1446" s="40" t="s">
        <v>44</v>
      </c>
      <c r="E1446" s="41" t="s">
        <v>45</v>
      </c>
      <c r="F1446" s="48" t="s">
        <v>31</v>
      </c>
    </row>
    <row r="1447" spans="1:6">
      <c r="A1447" s="26" t="s">
        <v>70</v>
      </c>
      <c r="B1447" s="33">
        <f>B1424</f>
        <v>49.95</v>
      </c>
      <c r="C1447" s="42">
        <v>50</v>
      </c>
      <c r="D1447" s="40">
        <v>130</v>
      </c>
      <c r="E1447" s="42">
        <v>200</v>
      </c>
      <c r="F1447" s="48"/>
    </row>
    <row r="1448" spans="1:6" ht="16">
      <c r="B1448" s="534" t="s">
        <v>78</v>
      </c>
      <c r="C1448" s="535"/>
      <c r="D1448" s="535"/>
      <c r="E1448" s="535"/>
      <c r="F1448" s="536"/>
    </row>
    <row r="1449" spans="1:6">
      <c r="A1449" s="26" t="s">
        <v>71</v>
      </c>
      <c r="B1449" s="211">
        <f>B1439</f>
        <v>1.5</v>
      </c>
      <c r="C1449" s="9">
        <v>10.6</v>
      </c>
      <c r="D1449" s="9">
        <v>5.3</v>
      </c>
      <c r="E1449" s="9">
        <v>1.76</v>
      </c>
      <c r="F1449" s="68"/>
    </row>
    <row r="1450" spans="1:6">
      <c r="A1450" s="10"/>
      <c r="B1450" s="519" t="s">
        <v>89</v>
      </c>
      <c r="C1450" s="520"/>
      <c r="D1450" s="520"/>
      <c r="E1450" s="13">
        <v>1.5</v>
      </c>
      <c r="F1450" s="40" t="s">
        <v>49</v>
      </c>
    </row>
    <row r="1451" spans="1:6" ht="16" thickBot="1">
      <c r="A1451" s="26" t="s">
        <v>71</v>
      </c>
      <c r="B1451" s="37" t="s">
        <v>33</v>
      </c>
      <c r="C1451" s="64">
        <f>C1449*E1450</f>
        <v>15.899999999999999</v>
      </c>
      <c r="D1451" s="63">
        <f>D1449*E1450</f>
        <v>7.9499999999999993</v>
      </c>
      <c r="E1451" s="142">
        <f>E1449*E1450</f>
        <v>2.64</v>
      </c>
      <c r="F1451" s="67"/>
    </row>
    <row r="1452" spans="1:6" ht="16" thickBot="1">
      <c r="A1452" s="10"/>
      <c r="B1452" s="14">
        <f>B1442</f>
        <v>74.925000000000011</v>
      </c>
      <c r="C1452" s="45">
        <f>C1451*C1447</f>
        <v>794.99999999999989</v>
      </c>
      <c r="D1452" s="14">
        <f>D1451*D1447</f>
        <v>1033.5</v>
      </c>
      <c r="E1452" s="45">
        <f>E1451*E1447</f>
        <v>528</v>
      </c>
      <c r="F1452" s="15">
        <f>SUM(B1452:E1452)</f>
        <v>2431.4250000000002</v>
      </c>
    </row>
    <row r="1454" spans="1:6" ht="17" thickBot="1">
      <c r="B1454" s="234" t="s">
        <v>79</v>
      </c>
      <c r="C1454" s="235"/>
      <c r="D1454" s="236"/>
      <c r="E1454" s="235"/>
      <c r="F1454" s="236"/>
    </row>
    <row r="1455" spans="1:6">
      <c r="B1455" s="237" t="s">
        <v>56</v>
      </c>
      <c r="C1455" s="521" t="s">
        <v>46</v>
      </c>
      <c r="D1455" s="522"/>
      <c r="E1455" s="522"/>
      <c r="F1455" s="523"/>
    </row>
    <row r="1456" spans="1:6">
      <c r="B1456" s="220" t="s">
        <v>42</v>
      </c>
      <c r="C1456" s="221" t="s">
        <v>43</v>
      </c>
      <c r="D1456" s="222" t="s">
        <v>44</v>
      </c>
      <c r="E1456" s="221" t="s">
        <v>45</v>
      </c>
      <c r="F1456" s="223" t="s">
        <v>31</v>
      </c>
    </row>
    <row r="1457" spans="1:9">
      <c r="A1457" s="26" t="s">
        <v>70</v>
      </c>
      <c r="B1457" s="220"/>
      <c r="C1457" s="225"/>
      <c r="D1457" s="222"/>
      <c r="E1457" s="225"/>
      <c r="F1457" s="223"/>
    </row>
    <row r="1458" spans="1:9" ht="16">
      <c r="B1458" s="524" t="s">
        <v>80</v>
      </c>
      <c r="C1458" s="525"/>
      <c r="D1458" s="525"/>
      <c r="E1458" s="525"/>
      <c r="F1458" s="526"/>
    </row>
    <row r="1459" spans="1:9">
      <c r="A1459" s="26" t="s">
        <v>71</v>
      </c>
      <c r="B1459" s="226"/>
      <c r="C1459" s="227"/>
      <c r="D1459" s="227"/>
      <c r="E1459" s="227"/>
      <c r="F1459" s="66"/>
      <c r="G1459" s="10"/>
      <c r="H1459" s="10"/>
      <c r="I1459" s="10"/>
    </row>
    <row r="1460" spans="1:9">
      <c r="B1460" s="527" t="s">
        <v>90</v>
      </c>
      <c r="C1460" s="528"/>
      <c r="D1460" s="528"/>
      <c r="E1460" s="239">
        <v>1.75</v>
      </c>
      <c r="F1460" s="222" t="s">
        <v>49</v>
      </c>
      <c r="G1460" s="10"/>
      <c r="H1460" s="10"/>
      <c r="I1460" s="10"/>
    </row>
    <row r="1461" spans="1:9">
      <c r="A1461" s="26" t="s">
        <v>71</v>
      </c>
      <c r="B1461" s="37" t="s">
        <v>33</v>
      </c>
      <c r="C1461" s="240">
        <f>C1459*E1460</f>
        <v>0</v>
      </c>
      <c r="D1461" s="228">
        <f>D1459*E1460</f>
        <v>0</v>
      </c>
      <c r="E1461" s="250">
        <f>E1459*E1460</f>
        <v>0</v>
      </c>
      <c r="F1461" s="67"/>
      <c r="G1461" s="10"/>
      <c r="H1461" s="10"/>
      <c r="I1461" s="10"/>
    </row>
    <row r="1464" spans="1:9">
      <c r="B1464" s="539" t="s">
        <v>215</v>
      </c>
      <c r="C1464" s="499"/>
      <c r="D1464" s="499"/>
      <c r="E1464" s="499"/>
      <c r="F1464" s="499"/>
      <c r="G1464" s="499"/>
      <c r="H1464" s="499"/>
      <c r="I1464" s="499"/>
    </row>
    <row r="1465" spans="1:9">
      <c r="B1465" s="4"/>
      <c r="C1465" s="4"/>
      <c r="D1465" s="4"/>
      <c r="E1465" s="4"/>
      <c r="F1465" s="4"/>
      <c r="G1465" s="4"/>
      <c r="H1465" s="4"/>
      <c r="I1465" s="4"/>
    </row>
    <row r="1466" spans="1:9" ht="17" thickBot="1">
      <c r="B1466" s="529" t="s">
        <v>72</v>
      </c>
      <c r="C1466" s="530"/>
      <c r="D1466" s="530"/>
      <c r="E1466" s="530"/>
      <c r="F1466" s="530"/>
      <c r="G1466" s="2"/>
    </row>
    <row r="1467" spans="1:9">
      <c r="B1467" s="219" t="s">
        <v>41</v>
      </c>
      <c r="C1467" s="521" t="s">
        <v>46</v>
      </c>
      <c r="D1467" s="522"/>
      <c r="E1467" s="522"/>
      <c r="F1467" s="523"/>
    </row>
    <row r="1468" spans="1:9">
      <c r="B1468" s="220" t="s">
        <v>42</v>
      </c>
      <c r="C1468" s="221" t="s">
        <v>68</v>
      </c>
      <c r="D1468" s="222" t="s">
        <v>69</v>
      </c>
      <c r="E1468" s="221" t="s">
        <v>73</v>
      </c>
      <c r="F1468" s="223" t="s">
        <v>31</v>
      </c>
    </row>
    <row r="1469" spans="1:9">
      <c r="A1469" s="26" t="s">
        <v>70</v>
      </c>
      <c r="B1469" s="220">
        <v>19.989999999999998</v>
      </c>
      <c r="C1469" s="225"/>
      <c r="D1469" s="222"/>
      <c r="E1469" s="225"/>
      <c r="F1469" s="223"/>
    </row>
    <row r="1470" spans="1:9" ht="16" thickBot="1">
      <c r="A1470" s="26" t="s">
        <v>71</v>
      </c>
      <c r="B1470" s="249">
        <v>1</v>
      </c>
      <c r="C1470" s="227"/>
      <c r="D1470" s="250"/>
      <c r="E1470" s="251"/>
      <c r="F1470" s="68"/>
    </row>
    <row r="1471" spans="1:9" ht="16" thickBot="1">
      <c r="B1471" s="229">
        <f>B1470*B1469</f>
        <v>19.989999999999998</v>
      </c>
      <c r="C1471" s="230">
        <f>C1470*C1469</f>
        <v>0</v>
      </c>
      <c r="D1471" s="231">
        <f>D1470*D1469</f>
        <v>0</v>
      </c>
      <c r="E1471" s="232">
        <f>E1470*E1469</f>
        <v>0</v>
      </c>
      <c r="F1471" s="233">
        <f>SUM(B1471:E1471)</f>
        <v>19.989999999999998</v>
      </c>
    </row>
    <row r="1472" spans="1:9" ht="16" thickBot="1"/>
    <row r="1473" spans="1:7" ht="17">
      <c r="B1473" s="34" t="s">
        <v>47</v>
      </c>
      <c r="C1473" s="531" t="s">
        <v>48</v>
      </c>
      <c r="D1473" s="532"/>
      <c r="E1473" s="532"/>
      <c r="F1473" s="533"/>
      <c r="G1473" s="2"/>
    </row>
    <row r="1474" spans="1:7">
      <c r="B1474" s="33" t="s">
        <v>42</v>
      </c>
      <c r="C1474" s="41" t="s">
        <v>43</v>
      </c>
      <c r="D1474" s="40" t="s">
        <v>44</v>
      </c>
      <c r="E1474" s="41" t="s">
        <v>45</v>
      </c>
      <c r="F1474" s="48" t="s">
        <v>31</v>
      </c>
    </row>
    <row r="1475" spans="1:7">
      <c r="A1475" s="26" t="s">
        <v>70</v>
      </c>
      <c r="B1475" s="33">
        <v>19.989999999999998</v>
      </c>
      <c r="C1475" s="42">
        <v>90</v>
      </c>
      <c r="D1475" s="40">
        <v>330</v>
      </c>
      <c r="E1475" s="42">
        <v>400</v>
      </c>
      <c r="F1475" s="48"/>
    </row>
    <row r="1476" spans="1:7" ht="16" thickBot="1">
      <c r="A1476" s="26" t="s">
        <v>71</v>
      </c>
      <c r="B1476" s="211">
        <v>2</v>
      </c>
      <c r="C1476" s="9">
        <v>3.5</v>
      </c>
      <c r="D1476" s="9">
        <v>3.5</v>
      </c>
      <c r="E1476" s="62">
        <v>0.57999999999999996</v>
      </c>
      <c r="F1476" s="68"/>
    </row>
    <row r="1477" spans="1:7" ht="16" thickBot="1">
      <c r="B1477" s="6">
        <f>B1476*B1475</f>
        <v>39.979999999999997</v>
      </c>
      <c r="C1477" s="43">
        <f>C1476*C1475</f>
        <v>315</v>
      </c>
      <c r="D1477" s="7">
        <f>D1476*D1475</f>
        <v>1155</v>
      </c>
      <c r="E1477" s="47">
        <f>E1476*E1475</f>
        <v>231.99999999999997</v>
      </c>
      <c r="F1477" s="5">
        <f>SUM(B1477:E1477)</f>
        <v>1741.98</v>
      </c>
    </row>
    <row r="1478" spans="1:7">
      <c r="B1478" s="8"/>
      <c r="C1478" s="44"/>
      <c r="D1478" s="8"/>
      <c r="E1478" s="44"/>
      <c r="F1478" s="8"/>
    </row>
    <row r="1479" spans="1:7" ht="17" thickBot="1">
      <c r="B1479" s="35" t="s">
        <v>55</v>
      </c>
      <c r="E1479" s="10" t="s">
        <v>33</v>
      </c>
    </row>
    <row r="1480" spans="1:7">
      <c r="B1480" s="36" t="s">
        <v>56</v>
      </c>
      <c r="C1480" s="531" t="s">
        <v>46</v>
      </c>
      <c r="D1480" s="532"/>
      <c r="E1480" s="532"/>
      <c r="F1480" s="533"/>
    </row>
    <row r="1481" spans="1:7">
      <c r="B1481" s="33" t="s">
        <v>42</v>
      </c>
      <c r="C1481" s="41" t="s">
        <v>43</v>
      </c>
      <c r="D1481" s="40" t="s">
        <v>44</v>
      </c>
      <c r="E1481" s="41" t="s">
        <v>45</v>
      </c>
      <c r="F1481" s="48" t="s">
        <v>31</v>
      </c>
    </row>
    <row r="1482" spans="1:7">
      <c r="A1482" s="26" t="s">
        <v>70</v>
      </c>
      <c r="B1482" s="33">
        <v>19.989999999999998</v>
      </c>
      <c r="C1482" s="42">
        <v>50</v>
      </c>
      <c r="D1482" s="40">
        <v>130</v>
      </c>
      <c r="E1482" s="42">
        <v>200</v>
      </c>
      <c r="F1482" s="48"/>
    </row>
    <row r="1483" spans="1:7" ht="16">
      <c r="B1483" s="534" t="s">
        <v>77</v>
      </c>
      <c r="C1483" s="535"/>
      <c r="D1483" s="535"/>
      <c r="E1483" s="535"/>
      <c r="F1483" s="536"/>
    </row>
    <row r="1484" spans="1:7">
      <c r="A1484" s="26" t="s">
        <v>71</v>
      </c>
      <c r="B1484" s="210">
        <f>B1476*1.5</f>
        <v>3</v>
      </c>
      <c r="C1484" s="9">
        <v>3.54</v>
      </c>
      <c r="D1484" s="9">
        <v>1.76</v>
      </c>
      <c r="E1484" s="9">
        <v>0.57999999999999996</v>
      </c>
      <c r="F1484" s="68"/>
    </row>
    <row r="1485" spans="1:7">
      <c r="B1485" s="519" t="s">
        <v>81</v>
      </c>
      <c r="C1485" s="520"/>
      <c r="D1485" s="520"/>
      <c r="E1485" s="13">
        <v>1.25</v>
      </c>
      <c r="F1485" s="40" t="s">
        <v>49</v>
      </c>
    </row>
    <row r="1486" spans="1:7" ht="16" thickBot="1">
      <c r="A1486" s="26" t="s">
        <v>71</v>
      </c>
      <c r="B1486" s="37" t="s">
        <v>33</v>
      </c>
      <c r="C1486" s="63">
        <f>C1484*E1485</f>
        <v>4.4249999999999998</v>
      </c>
      <c r="D1486" s="63">
        <f>D1484*1.25</f>
        <v>2.2000000000000002</v>
      </c>
      <c r="E1486" s="62">
        <f>E1484*1.25</f>
        <v>0.72499999999999998</v>
      </c>
      <c r="F1486" s="68"/>
    </row>
    <row r="1487" spans="1:7" ht="16" thickBot="1">
      <c r="B1487" s="14">
        <f>B1484*B1482</f>
        <v>59.97</v>
      </c>
      <c r="C1487" s="45">
        <f>C1486*C1482</f>
        <v>221.25</v>
      </c>
      <c r="D1487" s="14">
        <f>D1486*D1482</f>
        <v>286</v>
      </c>
      <c r="E1487" s="45">
        <f>E1486*E1482</f>
        <v>145</v>
      </c>
      <c r="F1487" s="15">
        <f>SUM(B1487:E1487)</f>
        <v>712.22</v>
      </c>
    </row>
    <row r="1488" spans="1:7">
      <c r="B1488" s="8"/>
      <c r="C1488" s="44"/>
      <c r="D1488" s="8"/>
      <c r="E1488" s="44"/>
      <c r="F1488" s="8"/>
    </row>
    <row r="1489" spans="1:9" ht="17" thickBot="1">
      <c r="B1489" s="537" t="s">
        <v>74</v>
      </c>
      <c r="C1489" s="538"/>
      <c r="D1489" s="538"/>
      <c r="E1489" s="538" t="s">
        <v>33</v>
      </c>
      <c r="F1489" s="538"/>
    </row>
    <row r="1490" spans="1:9">
      <c r="B1490" s="36" t="s">
        <v>56</v>
      </c>
      <c r="C1490" s="531" t="s">
        <v>46</v>
      </c>
      <c r="D1490" s="532"/>
      <c r="E1490" s="532"/>
      <c r="F1490" s="533"/>
    </row>
    <row r="1491" spans="1:9">
      <c r="B1491" s="33" t="s">
        <v>42</v>
      </c>
      <c r="C1491" s="41" t="s">
        <v>43</v>
      </c>
      <c r="D1491" s="40" t="s">
        <v>44</v>
      </c>
      <c r="E1491" s="41" t="s">
        <v>45</v>
      </c>
      <c r="F1491" s="48" t="s">
        <v>31</v>
      </c>
    </row>
    <row r="1492" spans="1:9">
      <c r="A1492" s="26" t="s">
        <v>70</v>
      </c>
      <c r="B1492" s="33">
        <v>19.989999999999998</v>
      </c>
      <c r="C1492" s="42">
        <v>50</v>
      </c>
      <c r="D1492" s="40">
        <v>130</v>
      </c>
      <c r="E1492" s="42">
        <v>200</v>
      </c>
      <c r="F1492" s="48"/>
    </row>
    <row r="1493" spans="1:9" ht="16">
      <c r="B1493" s="534" t="s">
        <v>78</v>
      </c>
      <c r="C1493" s="535"/>
      <c r="D1493" s="535"/>
      <c r="E1493" s="535"/>
      <c r="F1493" s="536"/>
    </row>
    <row r="1494" spans="1:9">
      <c r="A1494" s="26" t="s">
        <v>71</v>
      </c>
      <c r="B1494" s="211">
        <f>B1484</f>
        <v>3</v>
      </c>
      <c r="C1494" s="9">
        <v>5.4</v>
      </c>
      <c r="D1494" s="9">
        <v>2.6</v>
      </c>
      <c r="E1494" s="9">
        <v>0.9</v>
      </c>
      <c r="F1494" s="68"/>
    </row>
    <row r="1495" spans="1:9">
      <c r="A1495" s="10"/>
      <c r="B1495" s="519" t="s">
        <v>89</v>
      </c>
      <c r="C1495" s="520"/>
      <c r="D1495" s="520"/>
      <c r="E1495" s="13">
        <v>1.5</v>
      </c>
      <c r="F1495" s="40" t="s">
        <v>49</v>
      </c>
    </row>
    <row r="1496" spans="1:9" ht="16" thickBot="1">
      <c r="A1496" s="26" t="s">
        <v>71</v>
      </c>
      <c r="B1496" s="37" t="s">
        <v>33</v>
      </c>
      <c r="C1496" s="64">
        <f>C1494*E1495</f>
        <v>8.1000000000000014</v>
      </c>
      <c r="D1496" s="63">
        <f>D1494*E1495</f>
        <v>3.9000000000000004</v>
      </c>
      <c r="E1496" s="142">
        <f>E1494*E1495</f>
        <v>1.35</v>
      </c>
      <c r="F1496" s="67"/>
    </row>
    <row r="1497" spans="1:9" ht="16" thickBot="1">
      <c r="A1497" s="10"/>
      <c r="B1497" s="14">
        <f>B1487</f>
        <v>59.97</v>
      </c>
      <c r="C1497" s="45">
        <f>C1496*C1492</f>
        <v>405.00000000000006</v>
      </c>
      <c r="D1497" s="14">
        <f>D1496*D1492</f>
        <v>507.00000000000006</v>
      </c>
      <c r="E1497" s="45">
        <f>E1496*E1492</f>
        <v>270</v>
      </c>
      <c r="F1497" s="15">
        <f>SUM(B1497:E1497)</f>
        <v>1241.97</v>
      </c>
    </row>
    <row r="1499" spans="1:9" ht="17" thickBot="1">
      <c r="B1499" s="234" t="s">
        <v>79</v>
      </c>
      <c r="C1499" s="235"/>
      <c r="D1499" s="236"/>
      <c r="E1499" s="235"/>
      <c r="F1499" s="236"/>
    </row>
    <row r="1500" spans="1:9">
      <c r="B1500" s="237" t="s">
        <v>56</v>
      </c>
      <c r="C1500" s="521" t="s">
        <v>46</v>
      </c>
      <c r="D1500" s="522"/>
      <c r="E1500" s="522"/>
      <c r="F1500" s="523"/>
    </row>
    <row r="1501" spans="1:9">
      <c r="B1501" s="220" t="s">
        <v>42</v>
      </c>
      <c r="C1501" s="221" t="s">
        <v>43</v>
      </c>
      <c r="D1501" s="222" t="s">
        <v>44</v>
      </c>
      <c r="E1501" s="221" t="s">
        <v>45</v>
      </c>
      <c r="F1501" s="223" t="s">
        <v>31</v>
      </c>
    </row>
    <row r="1502" spans="1:9">
      <c r="A1502" s="26" t="s">
        <v>70</v>
      </c>
      <c r="B1502" s="220"/>
      <c r="C1502" s="225"/>
      <c r="D1502" s="222"/>
      <c r="E1502" s="225"/>
      <c r="F1502" s="223"/>
    </row>
    <row r="1503" spans="1:9" ht="16">
      <c r="B1503" s="524" t="s">
        <v>80</v>
      </c>
      <c r="C1503" s="525"/>
      <c r="D1503" s="525"/>
      <c r="E1503" s="525"/>
      <c r="F1503" s="526"/>
    </row>
    <row r="1504" spans="1:9">
      <c r="A1504" s="26" t="s">
        <v>71</v>
      </c>
      <c r="B1504" s="226"/>
      <c r="C1504" s="227"/>
      <c r="D1504" s="227"/>
      <c r="E1504" s="227"/>
      <c r="F1504" s="66"/>
      <c r="G1504" s="10"/>
      <c r="H1504" s="10"/>
      <c r="I1504" s="10"/>
    </row>
    <row r="1505" spans="1:9">
      <c r="B1505" s="527" t="s">
        <v>90</v>
      </c>
      <c r="C1505" s="528"/>
      <c r="D1505" s="528"/>
      <c r="E1505" s="239">
        <v>1.75</v>
      </c>
      <c r="F1505" s="222" t="s">
        <v>49</v>
      </c>
      <c r="G1505" s="10"/>
      <c r="H1505" s="10"/>
      <c r="I1505" s="10"/>
    </row>
    <row r="1506" spans="1:9">
      <c r="A1506" s="26" t="s">
        <v>71</v>
      </c>
      <c r="B1506" s="37" t="s">
        <v>33</v>
      </c>
      <c r="C1506" s="240">
        <f>C1504*E1505</f>
        <v>0</v>
      </c>
      <c r="D1506" s="228">
        <f>D1504*E1505</f>
        <v>0</v>
      </c>
      <c r="E1506" s="250">
        <f>E1504*E1505</f>
        <v>0</v>
      </c>
      <c r="F1506" s="67"/>
      <c r="G1506" s="10"/>
      <c r="H1506" s="10"/>
      <c r="I1506" s="10"/>
    </row>
    <row r="1509" spans="1:9">
      <c r="B1509" s="539" t="s">
        <v>254</v>
      </c>
      <c r="C1509" s="499"/>
      <c r="D1509" s="499"/>
      <c r="E1509" s="499"/>
      <c r="F1509" s="499"/>
      <c r="G1509" s="499"/>
      <c r="H1509" s="499"/>
      <c r="I1509" s="499"/>
    </row>
    <row r="1510" spans="1:9">
      <c r="B1510" s="4"/>
      <c r="C1510" s="4"/>
      <c r="D1510" s="4"/>
      <c r="E1510" s="4"/>
      <c r="F1510" s="4"/>
      <c r="G1510" s="4"/>
      <c r="H1510" s="4"/>
      <c r="I1510" s="4"/>
    </row>
    <row r="1511" spans="1:9" ht="17" thickBot="1">
      <c r="B1511" s="529" t="s">
        <v>72</v>
      </c>
      <c r="C1511" s="530"/>
      <c r="D1511" s="530"/>
      <c r="E1511" s="530"/>
      <c r="F1511" s="530"/>
      <c r="G1511" s="2"/>
    </row>
    <row r="1512" spans="1:9">
      <c r="B1512" s="219" t="s">
        <v>41</v>
      </c>
      <c r="C1512" s="521" t="s">
        <v>46</v>
      </c>
      <c r="D1512" s="522"/>
      <c r="E1512" s="522"/>
      <c r="F1512" s="523"/>
    </row>
    <row r="1513" spans="1:9">
      <c r="B1513" s="220" t="s">
        <v>42</v>
      </c>
      <c r="C1513" s="221" t="s">
        <v>68</v>
      </c>
      <c r="D1513" s="222" t="s">
        <v>69</v>
      </c>
      <c r="E1513" s="221" t="s">
        <v>73</v>
      </c>
      <c r="F1513" s="223" t="s">
        <v>31</v>
      </c>
    </row>
    <row r="1514" spans="1:9">
      <c r="A1514" s="26" t="s">
        <v>70</v>
      </c>
      <c r="B1514" s="220">
        <v>19.989999999999998</v>
      </c>
      <c r="C1514" s="225"/>
      <c r="D1514" s="222"/>
      <c r="E1514" s="225"/>
      <c r="F1514" s="223"/>
    </row>
    <row r="1515" spans="1:9" ht="16" thickBot="1">
      <c r="A1515" s="26" t="s">
        <v>71</v>
      </c>
      <c r="B1515" s="249">
        <v>1</v>
      </c>
      <c r="C1515" s="227"/>
      <c r="D1515" s="250"/>
      <c r="E1515" s="251"/>
      <c r="F1515" s="68"/>
    </row>
    <row r="1516" spans="1:9" ht="16" thickBot="1">
      <c r="B1516" s="229">
        <f>B1515*B1514</f>
        <v>19.989999999999998</v>
      </c>
      <c r="C1516" s="230">
        <f>C1515*C1514</f>
        <v>0</v>
      </c>
      <c r="D1516" s="231">
        <f>D1515*D1514</f>
        <v>0</v>
      </c>
      <c r="E1516" s="232">
        <f>E1515*E1514</f>
        <v>0</v>
      </c>
      <c r="F1516" s="233">
        <f>SUM(B1516:E1516)</f>
        <v>19.989999999999998</v>
      </c>
    </row>
    <row r="1517" spans="1:9" ht="16" thickBot="1"/>
    <row r="1518" spans="1:9" ht="17">
      <c r="B1518" s="34" t="s">
        <v>47</v>
      </c>
      <c r="C1518" s="531" t="s">
        <v>48</v>
      </c>
      <c r="D1518" s="532"/>
      <c r="E1518" s="532"/>
      <c r="F1518" s="533"/>
      <c r="G1518" s="2"/>
    </row>
    <row r="1519" spans="1:9">
      <c r="B1519" s="33" t="s">
        <v>42</v>
      </c>
      <c r="C1519" s="41" t="s">
        <v>43</v>
      </c>
      <c r="D1519" s="40" t="s">
        <v>44</v>
      </c>
      <c r="E1519" s="41" t="s">
        <v>45</v>
      </c>
      <c r="F1519" s="48" t="s">
        <v>31</v>
      </c>
    </row>
    <row r="1520" spans="1:9">
      <c r="A1520" s="26" t="s">
        <v>70</v>
      </c>
      <c r="B1520" s="33">
        <v>289.99</v>
      </c>
      <c r="C1520" s="42">
        <v>90</v>
      </c>
      <c r="D1520" s="40">
        <v>330</v>
      </c>
      <c r="E1520" s="42">
        <v>400</v>
      </c>
      <c r="F1520" s="48"/>
    </row>
    <row r="1521" spans="1:6" ht="16" thickBot="1">
      <c r="A1521" s="26" t="s">
        <v>71</v>
      </c>
      <c r="B1521" s="211">
        <v>1</v>
      </c>
      <c r="C1521" s="9">
        <v>0.56000000000000005</v>
      </c>
      <c r="D1521" s="9">
        <v>0.56000000000000005</v>
      </c>
      <c r="E1521" s="62">
        <v>0.1</v>
      </c>
      <c r="F1521" s="68"/>
    </row>
    <row r="1522" spans="1:6" ht="16" thickBot="1">
      <c r="B1522" s="6">
        <f>B1521*B1520</f>
        <v>289.99</v>
      </c>
      <c r="C1522" s="43">
        <f>C1521*C1520</f>
        <v>50.400000000000006</v>
      </c>
      <c r="D1522" s="7">
        <f>D1521*D1520</f>
        <v>184.8</v>
      </c>
      <c r="E1522" s="47">
        <f>E1521*E1520</f>
        <v>40</v>
      </c>
      <c r="F1522" s="5">
        <f>SUM(B1522:E1522)</f>
        <v>565.19000000000005</v>
      </c>
    </row>
    <row r="1523" spans="1:6">
      <c r="B1523" s="8"/>
      <c r="C1523" s="44"/>
      <c r="D1523" s="8"/>
      <c r="E1523" s="44"/>
      <c r="F1523" s="8"/>
    </row>
    <row r="1524" spans="1:6" ht="17" thickBot="1">
      <c r="B1524" s="35" t="s">
        <v>55</v>
      </c>
      <c r="E1524" s="10" t="s">
        <v>33</v>
      </c>
    </row>
    <row r="1525" spans="1:6">
      <c r="B1525" s="36" t="s">
        <v>56</v>
      </c>
      <c r="C1525" s="531" t="s">
        <v>46</v>
      </c>
      <c r="D1525" s="532"/>
      <c r="E1525" s="532"/>
      <c r="F1525" s="533"/>
    </row>
    <row r="1526" spans="1:6">
      <c r="B1526" s="33" t="s">
        <v>42</v>
      </c>
      <c r="C1526" s="41" t="s">
        <v>43</v>
      </c>
      <c r="D1526" s="40" t="s">
        <v>44</v>
      </c>
      <c r="E1526" s="41" t="s">
        <v>45</v>
      </c>
      <c r="F1526" s="48" t="s">
        <v>31</v>
      </c>
    </row>
    <row r="1527" spans="1:6">
      <c r="A1527" s="26" t="s">
        <v>70</v>
      </c>
      <c r="B1527" s="33">
        <f>B1520</f>
        <v>289.99</v>
      </c>
      <c r="C1527" s="42">
        <v>50</v>
      </c>
      <c r="D1527" s="40">
        <v>130</v>
      </c>
      <c r="E1527" s="42">
        <v>200</v>
      </c>
      <c r="F1527" s="48"/>
    </row>
    <row r="1528" spans="1:6" ht="16">
      <c r="B1528" s="534" t="s">
        <v>77</v>
      </c>
      <c r="C1528" s="535"/>
      <c r="D1528" s="535"/>
      <c r="E1528" s="535"/>
      <c r="F1528" s="536"/>
    </row>
    <row r="1529" spans="1:6">
      <c r="A1529" s="26" t="s">
        <v>71</v>
      </c>
      <c r="B1529" s="210">
        <f>B1521*1.5</f>
        <v>1.5</v>
      </c>
      <c r="C1529" s="9">
        <v>0.4</v>
      </c>
      <c r="D1529" s="9">
        <v>0.2</v>
      </c>
      <c r="E1529" s="9">
        <v>7.0000000000000007E-2</v>
      </c>
      <c r="F1529" s="68"/>
    </row>
    <row r="1530" spans="1:6">
      <c r="B1530" s="519" t="s">
        <v>81</v>
      </c>
      <c r="C1530" s="520"/>
      <c r="D1530" s="520"/>
      <c r="E1530" s="13">
        <v>1.25</v>
      </c>
      <c r="F1530" s="40" t="s">
        <v>49</v>
      </c>
    </row>
    <row r="1531" spans="1:6" ht="16" thickBot="1">
      <c r="A1531" s="26" t="s">
        <v>71</v>
      </c>
      <c r="B1531" s="37" t="s">
        <v>33</v>
      </c>
      <c r="C1531" s="63">
        <f>C1529*E1530</f>
        <v>0.5</v>
      </c>
      <c r="D1531" s="62">
        <f>D1529*1.25</f>
        <v>0.25</v>
      </c>
      <c r="E1531" s="62">
        <f>E1529*1.25</f>
        <v>8.7500000000000008E-2</v>
      </c>
      <c r="F1531" s="68"/>
    </row>
    <row r="1532" spans="1:6" ht="16" thickBot="1">
      <c r="B1532" s="14">
        <f>B1529*B1527</f>
        <v>434.98500000000001</v>
      </c>
      <c r="C1532" s="45">
        <f>C1531*C1527</f>
        <v>25</v>
      </c>
      <c r="D1532" s="14">
        <f>D1531*D1527</f>
        <v>32.5</v>
      </c>
      <c r="E1532" s="45">
        <f>E1531*E1527</f>
        <v>17.5</v>
      </c>
      <c r="F1532" s="15">
        <f>SUM(B1532:E1532)</f>
        <v>509.98500000000001</v>
      </c>
    </row>
    <row r="1533" spans="1:6">
      <c r="B1533" s="8"/>
      <c r="C1533" s="44"/>
      <c r="D1533" s="8"/>
      <c r="E1533" s="44"/>
      <c r="F1533" s="8"/>
    </row>
    <row r="1534" spans="1:6" ht="17" thickBot="1">
      <c r="B1534" s="537" t="s">
        <v>74</v>
      </c>
      <c r="C1534" s="538"/>
      <c r="D1534" s="538"/>
      <c r="E1534" s="538" t="s">
        <v>33</v>
      </c>
      <c r="F1534" s="538"/>
    </row>
    <row r="1535" spans="1:6">
      <c r="B1535" s="36" t="s">
        <v>56</v>
      </c>
      <c r="C1535" s="531" t="s">
        <v>46</v>
      </c>
      <c r="D1535" s="532"/>
      <c r="E1535" s="532"/>
      <c r="F1535" s="533"/>
    </row>
    <row r="1536" spans="1:6">
      <c r="B1536" s="33" t="s">
        <v>42</v>
      </c>
      <c r="C1536" s="41" t="s">
        <v>43</v>
      </c>
      <c r="D1536" s="40" t="s">
        <v>44</v>
      </c>
      <c r="E1536" s="41" t="s">
        <v>45</v>
      </c>
      <c r="F1536" s="48" t="s">
        <v>31</v>
      </c>
    </row>
    <row r="1537" spans="1:9">
      <c r="A1537" s="26" t="s">
        <v>70</v>
      </c>
      <c r="B1537" s="33">
        <f>B1520</f>
        <v>289.99</v>
      </c>
      <c r="C1537" s="42">
        <v>50</v>
      </c>
      <c r="D1537" s="40">
        <v>130</v>
      </c>
      <c r="E1537" s="42">
        <v>200</v>
      </c>
      <c r="F1537" s="48"/>
    </row>
    <row r="1538" spans="1:9" ht="16">
      <c r="B1538" s="534" t="s">
        <v>78</v>
      </c>
      <c r="C1538" s="535"/>
      <c r="D1538" s="535"/>
      <c r="E1538" s="535"/>
      <c r="F1538" s="536"/>
    </row>
    <row r="1539" spans="1:9">
      <c r="A1539" s="26" t="s">
        <v>71</v>
      </c>
      <c r="B1539" s="211">
        <f>B1529</f>
        <v>1.5</v>
      </c>
      <c r="C1539" s="9">
        <v>2.2999999999999998</v>
      </c>
      <c r="D1539" s="9">
        <v>1.1499999999999999</v>
      </c>
      <c r="E1539" s="9">
        <v>0.38</v>
      </c>
      <c r="F1539" s="68"/>
    </row>
    <row r="1540" spans="1:9">
      <c r="A1540" s="10"/>
      <c r="B1540" s="519" t="s">
        <v>89</v>
      </c>
      <c r="C1540" s="520"/>
      <c r="D1540" s="520"/>
      <c r="E1540" s="13">
        <v>1.5</v>
      </c>
      <c r="F1540" s="40" t="s">
        <v>49</v>
      </c>
    </row>
    <row r="1541" spans="1:9" ht="16" thickBot="1">
      <c r="A1541" s="26" t="s">
        <v>71</v>
      </c>
      <c r="B1541" s="37" t="s">
        <v>33</v>
      </c>
      <c r="C1541" s="64">
        <f>C1539*E1540</f>
        <v>3.4499999999999997</v>
      </c>
      <c r="D1541" s="63">
        <f>D1539*E1540</f>
        <v>1.7249999999999999</v>
      </c>
      <c r="E1541" s="142">
        <f>E1539*E1540</f>
        <v>0.57000000000000006</v>
      </c>
      <c r="F1541" s="67"/>
    </row>
    <row r="1542" spans="1:9" ht="16" thickBot="1">
      <c r="A1542" s="10"/>
      <c r="B1542" s="14">
        <f>B1532</f>
        <v>434.98500000000001</v>
      </c>
      <c r="C1542" s="45">
        <f>C1541*C1537</f>
        <v>172.5</v>
      </c>
      <c r="D1542" s="14">
        <f>D1541*D1537</f>
        <v>224.24999999999997</v>
      </c>
      <c r="E1542" s="45">
        <f>E1541*E1537</f>
        <v>114.00000000000001</v>
      </c>
      <c r="F1542" s="15">
        <f>SUM(B1542:E1542)</f>
        <v>945.73500000000001</v>
      </c>
    </row>
    <row r="1544" spans="1:9" ht="17" thickBot="1">
      <c r="B1544" s="234" t="s">
        <v>79</v>
      </c>
      <c r="C1544" s="235"/>
      <c r="D1544" s="236"/>
      <c r="E1544" s="235"/>
      <c r="F1544" s="236"/>
    </row>
    <row r="1545" spans="1:9">
      <c r="B1545" s="237" t="s">
        <v>56</v>
      </c>
      <c r="C1545" s="521" t="s">
        <v>46</v>
      </c>
      <c r="D1545" s="522"/>
      <c r="E1545" s="522"/>
      <c r="F1545" s="523"/>
    </row>
    <row r="1546" spans="1:9">
      <c r="B1546" s="220" t="s">
        <v>42</v>
      </c>
      <c r="C1546" s="221" t="s">
        <v>43</v>
      </c>
      <c r="D1546" s="222" t="s">
        <v>44</v>
      </c>
      <c r="E1546" s="221" t="s">
        <v>45</v>
      </c>
      <c r="F1546" s="223" t="s">
        <v>31</v>
      </c>
    </row>
    <row r="1547" spans="1:9">
      <c r="A1547" s="26" t="s">
        <v>70</v>
      </c>
      <c r="B1547" s="220"/>
      <c r="C1547" s="225"/>
      <c r="D1547" s="222"/>
      <c r="E1547" s="225"/>
      <c r="F1547" s="223"/>
    </row>
    <row r="1548" spans="1:9" ht="16">
      <c r="B1548" s="524" t="s">
        <v>80</v>
      </c>
      <c r="C1548" s="525"/>
      <c r="D1548" s="525"/>
      <c r="E1548" s="525"/>
      <c r="F1548" s="526"/>
    </row>
    <row r="1549" spans="1:9">
      <c r="A1549" s="26" t="s">
        <v>71</v>
      </c>
      <c r="B1549" s="226"/>
      <c r="C1549" s="227"/>
      <c r="D1549" s="227"/>
      <c r="E1549" s="227"/>
      <c r="F1549" s="66"/>
      <c r="G1549" s="10"/>
      <c r="H1549" s="10"/>
      <c r="I1549" s="10"/>
    </row>
    <row r="1550" spans="1:9">
      <c r="B1550" s="527" t="s">
        <v>90</v>
      </c>
      <c r="C1550" s="528"/>
      <c r="D1550" s="528"/>
      <c r="E1550" s="239">
        <v>1.75</v>
      </c>
      <c r="F1550" s="222" t="s">
        <v>49</v>
      </c>
      <c r="G1550" s="10"/>
      <c r="H1550" s="10"/>
      <c r="I1550" s="10"/>
    </row>
    <row r="1551" spans="1:9">
      <c r="A1551" s="26" t="s">
        <v>71</v>
      </c>
      <c r="B1551" s="37" t="s">
        <v>33</v>
      </c>
      <c r="C1551" s="240">
        <f>C1549*E1550</f>
        <v>0</v>
      </c>
      <c r="D1551" s="228">
        <f>D1549*E1550</f>
        <v>0</v>
      </c>
      <c r="E1551" s="250">
        <f>E1549*E1550</f>
        <v>0</v>
      </c>
      <c r="F1551" s="67"/>
      <c r="G1551" s="10"/>
      <c r="H1551" s="10"/>
      <c r="I1551" s="10"/>
    </row>
    <row r="1554" spans="1:9">
      <c r="B1554" s="539" t="s">
        <v>255</v>
      </c>
      <c r="C1554" s="499"/>
      <c r="D1554" s="499"/>
      <c r="E1554" s="499"/>
      <c r="F1554" s="499"/>
      <c r="G1554" s="499"/>
      <c r="H1554" s="499"/>
      <c r="I1554" s="499"/>
    </row>
    <row r="1555" spans="1:9">
      <c r="B1555" s="4"/>
      <c r="C1555" s="4"/>
      <c r="D1555" s="4"/>
      <c r="E1555" s="4"/>
      <c r="F1555" s="4"/>
      <c r="G1555" s="4"/>
      <c r="H1555" s="4"/>
      <c r="I1555" s="4"/>
    </row>
    <row r="1556" spans="1:9" ht="17" thickBot="1">
      <c r="B1556" s="529" t="s">
        <v>72</v>
      </c>
      <c r="C1556" s="530"/>
      <c r="D1556" s="530"/>
      <c r="E1556" s="530"/>
      <c r="F1556" s="530"/>
      <c r="G1556" s="2"/>
    </row>
    <row r="1557" spans="1:9">
      <c r="B1557" s="219" t="s">
        <v>41</v>
      </c>
      <c r="C1557" s="521" t="s">
        <v>46</v>
      </c>
      <c r="D1557" s="522"/>
      <c r="E1557" s="522"/>
      <c r="F1557" s="523"/>
    </row>
    <row r="1558" spans="1:9">
      <c r="B1558" s="220" t="s">
        <v>42</v>
      </c>
      <c r="C1558" s="221" t="s">
        <v>68</v>
      </c>
      <c r="D1558" s="222" t="s">
        <v>69</v>
      </c>
      <c r="E1558" s="221" t="s">
        <v>73</v>
      </c>
      <c r="F1558" s="223" t="s">
        <v>31</v>
      </c>
    </row>
    <row r="1559" spans="1:9">
      <c r="A1559" s="26" t="s">
        <v>70</v>
      </c>
      <c r="B1559" s="220">
        <v>19.989999999999998</v>
      </c>
      <c r="C1559" s="225"/>
      <c r="D1559" s="222"/>
      <c r="E1559" s="225"/>
      <c r="F1559" s="223"/>
    </row>
    <row r="1560" spans="1:9" ht="16" thickBot="1">
      <c r="A1560" s="26" t="s">
        <v>71</v>
      </c>
      <c r="B1560" s="249">
        <v>1</v>
      </c>
      <c r="C1560" s="227"/>
      <c r="D1560" s="250"/>
      <c r="E1560" s="251"/>
      <c r="F1560" s="68"/>
    </row>
    <row r="1561" spans="1:9" ht="16" thickBot="1">
      <c r="B1561" s="229">
        <f>B1560*B1559</f>
        <v>19.989999999999998</v>
      </c>
      <c r="C1561" s="230">
        <f>C1560*C1559</f>
        <v>0</v>
      </c>
      <c r="D1561" s="231">
        <f>D1560*D1559</f>
        <v>0</v>
      </c>
      <c r="E1561" s="232">
        <f>E1560*E1559</f>
        <v>0</v>
      </c>
      <c r="F1561" s="233">
        <f>SUM(B1561:E1561)</f>
        <v>19.989999999999998</v>
      </c>
    </row>
    <row r="1562" spans="1:9" ht="16" thickBot="1"/>
    <row r="1563" spans="1:9" ht="17">
      <c r="B1563" s="34" t="s">
        <v>47</v>
      </c>
      <c r="C1563" s="531" t="s">
        <v>48</v>
      </c>
      <c r="D1563" s="532"/>
      <c r="E1563" s="532"/>
      <c r="F1563" s="533"/>
      <c r="G1563" s="2"/>
    </row>
    <row r="1564" spans="1:9">
      <c r="B1564" s="33" t="s">
        <v>42</v>
      </c>
      <c r="C1564" s="41" t="s">
        <v>43</v>
      </c>
      <c r="D1564" s="40" t="s">
        <v>44</v>
      </c>
      <c r="E1564" s="41" t="s">
        <v>45</v>
      </c>
      <c r="F1564" s="48" t="s">
        <v>31</v>
      </c>
    </row>
    <row r="1565" spans="1:9">
      <c r="A1565" s="26" t="s">
        <v>70</v>
      </c>
      <c r="B1565" s="33">
        <v>89.9</v>
      </c>
      <c r="C1565" s="42">
        <v>90</v>
      </c>
      <c r="D1565" s="40">
        <v>330</v>
      </c>
      <c r="E1565" s="42">
        <v>400</v>
      </c>
      <c r="F1565" s="48"/>
    </row>
    <row r="1566" spans="1:9" ht="16" thickBot="1">
      <c r="A1566" s="26" t="s">
        <v>71</v>
      </c>
      <c r="B1566" s="211">
        <v>1</v>
      </c>
      <c r="C1566" s="9">
        <v>0.2</v>
      </c>
      <c r="D1566" s="9">
        <v>0.2</v>
      </c>
      <c r="E1566" s="62">
        <v>7.0000000000000007E-2</v>
      </c>
      <c r="F1566" s="68"/>
    </row>
    <row r="1567" spans="1:9" ht="16" thickBot="1">
      <c r="B1567" s="6">
        <f>B1566*B1565</f>
        <v>89.9</v>
      </c>
      <c r="C1567" s="43">
        <f>C1566*C1565</f>
        <v>18</v>
      </c>
      <c r="D1567" s="7">
        <f>D1566*D1565</f>
        <v>66</v>
      </c>
      <c r="E1567" s="47">
        <f>E1566*E1565</f>
        <v>28.000000000000004</v>
      </c>
      <c r="F1567" s="5">
        <f>SUM(B1567:E1567)</f>
        <v>201.9</v>
      </c>
    </row>
    <row r="1568" spans="1:9">
      <c r="B1568" s="8"/>
      <c r="C1568" s="44"/>
      <c r="D1568" s="8"/>
      <c r="E1568" s="44"/>
      <c r="F1568" s="8"/>
    </row>
    <row r="1569" spans="1:6" ht="17" thickBot="1">
      <c r="B1569" s="35" t="s">
        <v>55</v>
      </c>
      <c r="E1569" s="10" t="s">
        <v>33</v>
      </c>
    </row>
    <row r="1570" spans="1:6">
      <c r="B1570" s="36" t="s">
        <v>56</v>
      </c>
      <c r="C1570" s="531" t="s">
        <v>46</v>
      </c>
      <c r="D1570" s="532"/>
      <c r="E1570" s="532"/>
      <c r="F1570" s="533"/>
    </row>
    <row r="1571" spans="1:6">
      <c r="B1571" s="33" t="s">
        <v>42</v>
      </c>
      <c r="C1571" s="41" t="s">
        <v>43</v>
      </c>
      <c r="D1571" s="40" t="s">
        <v>44</v>
      </c>
      <c r="E1571" s="41" t="s">
        <v>45</v>
      </c>
      <c r="F1571" s="48" t="s">
        <v>31</v>
      </c>
    </row>
    <row r="1572" spans="1:6">
      <c r="A1572" s="26" t="s">
        <v>70</v>
      </c>
      <c r="B1572" s="33">
        <f>B1565</f>
        <v>89.9</v>
      </c>
      <c r="C1572" s="42">
        <v>50</v>
      </c>
      <c r="D1572" s="40">
        <v>130</v>
      </c>
      <c r="E1572" s="42">
        <v>200</v>
      </c>
      <c r="F1572" s="48"/>
    </row>
    <row r="1573" spans="1:6" ht="16">
      <c r="B1573" s="534" t="s">
        <v>77</v>
      </c>
      <c r="C1573" s="535"/>
      <c r="D1573" s="535"/>
      <c r="E1573" s="535"/>
      <c r="F1573" s="536"/>
    </row>
    <row r="1574" spans="1:6">
      <c r="A1574" s="26" t="s">
        <v>71</v>
      </c>
      <c r="B1574" s="210">
        <f>B1566*1.5</f>
        <v>1.5</v>
      </c>
      <c r="C1574" s="9">
        <v>0.4</v>
      </c>
      <c r="D1574" s="9">
        <v>0.2</v>
      </c>
      <c r="E1574" s="9">
        <v>7.0000000000000007E-2</v>
      </c>
      <c r="F1574" s="68"/>
    </row>
    <row r="1575" spans="1:6">
      <c r="B1575" s="519" t="s">
        <v>81</v>
      </c>
      <c r="C1575" s="520"/>
      <c r="D1575" s="520"/>
      <c r="E1575" s="13">
        <v>1.25</v>
      </c>
      <c r="F1575" s="40" t="s">
        <v>49</v>
      </c>
    </row>
    <row r="1576" spans="1:6" ht="16" thickBot="1">
      <c r="A1576" s="26" t="s">
        <v>71</v>
      </c>
      <c r="B1576" s="37" t="s">
        <v>33</v>
      </c>
      <c r="C1576" s="63">
        <f>C1574*E1575</f>
        <v>0.5</v>
      </c>
      <c r="D1576" s="62">
        <f>D1574*1.25</f>
        <v>0.25</v>
      </c>
      <c r="E1576" s="62">
        <f>E1574*1.25</f>
        <v>8.7500000000000008E-2</v>
      </c>
      <c r="F1576" s="68"/>
    </row>
    <row r="1577" spans="1:6" ht="16" thickBot="1">
      <c r="B1577" s="14">
        <f>B1574*B1572</f>
        <v>134.85000000000002</v>
      </c>
      <c r="C1577" s="45">
        <f>C1576*C1572</f>
        <v>25</v>
      </c>
      <c r="D1577" s="14">
        <f>D1576*D1572</f>
        <v>32.5</v>
      </c>
      <c r="E1577" s="45">
        <f>E1576*E1572</f>
        <v>17.5</v>
      </c>
      <c r="F1577" s="15">
        <f>SUM(B1577:E1577)</f>
        <v>209.85000000000002</v>
      </c>
    </row>
    <row r="1578" spans="1:6">
      <c r="B1578" s="8"/>
      <c r="C1578" s="44"/>
      <c r="D1578" s="8"/>
      <c r="E1578" s="44"/>
      <c r="F1578" s="8"/>
    </row>
    <row r="1579" spans="1:6" ht="17" thickBot="1">
      <c r="B1579" s="537" t="s">
        <v>74</v>
      </c>
      <c r="C1579" s="538"/>
      <c r="D1579" s="538"/>
      <c r="E1579" s="538" t="s">
        <v>33</v>
      </c>
      <c r="F1579" s="538"/>
    </row>
    <row r="1580" spans="1:6">
      <c r="B1580" s="36" t="s">
        <v>56</v>
      </c>
      <c r="C1580" s="531" t="s">
        <v>46</v>
      </c>
      <c r="D1580" s="532"/>
      <c r="E1580" s="532"/>
      <c r="F1580" s="533"/>
    </row>
    <row r="1581" spans="1:6">
      <c r="B1581" s="33" t="s">
        <v>42</v>
      </c>
      <c r="C1581" s="41" t="s">
        <v>43</v>
      </c>
      <c r="D1581" s="40" t="s">
        <v>44</v>
      </c>
      <c r="E1581" s="41" t="s">
        <v>45</v>
      </c>
      <c r="F1581" s="48" t="s">
        <v>31</v>
      </c>
    </row>
    <row r="1582" spans="1:6">
      <c r="A1582" s="26" t="s">
        <v>70</v>
      </c>
      <c r="B1582" s="33">
        <f>B1565</f>
        <v>89.9</v>
      </c>
      <c r="C1582" s="42">
        <v>50</v>
      </c>
      <c r="D1582" s="40">
        <v>130</v>
      </c>
      <c r="E1582" s="42">
        <v>200</v>
      </c>
      <c r="F1582" s="48"/>
    </row>
    <row r="1583" spans="1:6" ht="16">
      <c r="B1583" s="534" t="s">
        <v>78</v>
      </c>
      <c r="C1583" s="535"/>
      <c r="D1583" s="535"/>
      <c r="E1583" s="535"/>
      <c r="F1583" s="536"/>
    </row>
    <row r="1584" spans="1:6">
      <c r="A1584" s="26" t="s">
        <v>71</v>
      </c>
      <c r="B1584" s="211">
        <f>B1574</f>
        <v>1.5</v>
      </c>
      <c r="C1584" s="9">
        <v>0.46</v>
      </c>
      <c r="D1584" s="9">
        <v>0.23</v>
      </c>
      <c r="E1584" s="9">
        <v>0.08</v>
      </c>
      <c r="F1584" s="68"/>
    </row>
    <row r="1585" spans="1:9">
      <c r="A1585" s="10"/>
      <c r="B1585" s="519" t="s">
        <v>89</v>
      </c>
      <c r="C1585" s="520"/>
      <c r="D1585" s="520"/>
      <c r="E1585" s="13">
        <v>1.5</v>
      </c>
      <c r="F1585" s="40" t="s">
        <v>49</v>
      </c>
    </row>
    <row r="1586" spans="1:9" ht="16" thickBot="1">
      <c r="A1586" s="26" t="s">
        <v>71</v>
      </c>
      <c r="B1586" s="37" t="s">
        <v>33</v>
      </c>
      <c r="C1586" s="253">
        <f>C1584*E1585</f>
        <v>0.69000000000000006</v>
      </c>
      <c r="D1586" s="62">
        <f>D1584*E1585</f>
        <v>0.34500000000000003</v>
      </c>
      <c r="E1586" s="142">
        <f>E1584*E1585</f>
        <v>0.12</v>
      </c>
      <c r="F1586" s="67"/>
    </row>
    <row r="1587" spans="1:9" ht="16" thickBot="1">
      <c r="A1587" s="10"/>
      <c r="B1587" s="14">
        <f>B1577</f>
        <v>134.85000000000002</v>
      </c>
      <c r="C1587" s="45">
        <f>C1586*C1582</f>
        <v>34.5</v>
      </c>
      <c r="D1587" s="14">
        <f>D1586*D1582</f>
        <v>44.85</v>
      </c>
      <c r="E1587" s="45">
        <f>E1586*E1582</f>
        <v>24</v>
      </c>
      <c r="F1587" s="15">
        <f>SUM(B1587:E1587)</f>
        <v>238.20000000000002</v>
      </c>
    </row>
    <row r="1589" spans="1:9" ht="17" thickBot="1">
      <c r="B1589" s="234" t="s">
        <v>79</v>
      </c>
      <c r="C1589" s="235"/>
      <c r="D1589" s="236"/>
      <c r="E1589" s="235"/>
      <c r="F1589" s="236"/>
    </row>
    <row r="1590" spans="1:9">
      <c r="B1590" s="237" t="s">
        <v>56</v>
      </c>
      <c r="C1590" s="521" t="s">
        <v>46</v>
      </c>
      <c r="D1590" s="522"/>
      <c r="E1590" s="522"/>
      <c r="F1590" s="523"/>
    </row>
    <row r="1591" spans="1:9">
      <c r="B1591" s="220" t="s">
        <v>42</v>
      </c>
      <c r="C1591" s="221" t="s">
        <v>43</v>
      </c>
      <c r="D1591" s="222" t="s">
        <v>44</v>
      </c>
      <c r="E1591" s="221" t="s">
        <v>45</v>
      </c>
      <c r="F1591" s="223" t="s">
        <v>31</v>
      </c>
    </row>
    <row r="1592" spans="1:9">
      <c r="A1592" s="26" t="s">
        <v>70</v>
      </c>
      <c r="B1592" s="220"/>
      <c r="C1592" s="225"/>
      <c r="D1592" s="222"/>
      <c r="E1592" s="225"/>
      <c r="F1592" s="223"/>
    </row>
    <row r="1593" spans="1:9" ht="16">
      <c r="B1593" s="524" t="s">
        <v>80</v>
      </c>
      <c r="C1593" s="525"/>
      <c r="D1593" s="525"/>
      <c r="E1593" s="525"/>
      <c r="F1593" s="526"/>
    </row>
    <row r="1594" spans="1:9">
      <c r="A1594" s="26" t="s">
        <v>71</v>
      </c>
      <c r="B1594" s="226"/>
      <c r="C1594" s="227"/>
      <c r="D1594" s="227"/>
      <c r="E1594" s="227"/>
      <c r="F1594" s="66"/>
      <c r="G1594" s="10"/>
      <c r="H1594" s="10"/>
      <c r="I1594" s="10"/>
    </row>
    <row r="1595" spans="1:9">
      <c r="B1595" s="527" t="s">
        <v>90</v>
      </c>
      <c r="C1595" s="528"/>
      <c r="D1595" s="528"/>
      <c r="E1595" s="239">
        <v>1.75</v>
      </c>
      <c r="F1595" s="222" t="s">
        <v>49</v>
      </c>
      <c r="G1595" s="10"/>
      <c r="H1595" s="10"/>
      <c r="I1595" s="10"/>
    </row>
    <row r="1596" spans="1:9">
      <c r="A1596" s="26" t="s">
        <v>71</v>
      </c>
      <c r="B1596" s="37" t="s">
        <v>33</v>
      </c>
      <c r="C1596" s="240">
        <f>C1594*E1595</f>
        <v>0</v>
      </c>
      <c r="D1596" s="228">
        <f>D1594*E1595</f>
        <v>0</v>
      </c>
      <c r="E1596" s="250">
        <f>E1594*E1595</f>
        <v>0</v>
      </c>
      <c r="F1596" s="67"/>
      <c r="G1596" s="10"/>
      <c r="H1596" s="10"/>
      <c r="I1596" s="10"/>
    </row>
    <row r="1599" spans="1:9">
      <c r="B1599" s="539" t="s">
        <v>299</v>
      </c>
      <c r="C1599" s="499"/>
      <c r="D1599" s="499"/>
      <c r="E1599" s="499"/>
      <c r="F1599" s="499"/>
      <c r="G1599" s="499"/>
      <c r="H1599" s="499"/>
      <c r="I1599" s="499"/>
    </row>
    <row r="1600" spans="1:9">
      <c r="B1600" s="4"/>
      <c r="C1600" s="4"/>
      <c r="D1600" s="4"/>
      <c r="E1600" s="4"/>
      <c r="F1600" s="4"/>
      <c r="G1600" s="4"/>
      <c r="H1600" s="4"/>
      <c r="I1600" s="4"/>
    </row>
    <row r="1601" spans="1:7" ht="17" thickBot="1">
      <c r="B1601" s="529" t="s">
        <v>72</v>
      </c>
      <c r="C1601" s="530"/>
      <c r="D1601" s="530"/>
      <c r="E1601" s="530"/>
      <c r="F1601" s="530"/>
      <c r="G1601" s="2"/>
    </row>
    <row r="1602" spans="1:7">
      <c r="B1602" s="219" t="s">
        <v>41</v>
      </c>
      <c r="C1602" s="521" t="s">
        <v>46</v>
      </c>
      <c r="D1602" s="522"/>
      <c r="E1602" s="522"/>
      <c r="F1602" s="523"/>
    </row>
    <row r="1603" spans="1:7">
      <c r="B1603" s="220" t="s">
        <v>42</v>
      </c>
      <c r="C1603" s="221" t="s">
        <v>68</v>
      </c>
      <c r="D1603" s="222" t="s">
        <v>69</v>
      </c>
      <c r="E1603" s="221" t="s">
        <v>73</v>
      </c>
      <c r="F1603" s="223" t="s">
        <v>31</v>
      </c>
    </row>
    <row r="1604" spans="1:7">
      <c r="A1604" s="26" t="s">
        <v>70</v>
      </c>
      <c r="B1604" s="220">
        <v>89.9</v>
      </c>
      <c r="C1604" s="225"/>
      <c r="D1604" s="222"/>
      <c r="E1604" s="225"/>
      <c r="F1604" s="223"/>
    </row>
    <row r="1605" spans="1:7" ht="16" thickBot="1">
      <c r="A1605" s="26" t="s">
        <v>71</v>
      </c>
      <c r="B1605" s="249">
        <v>3</v>
      </c>
      <c r="C1605" s="227"/>
      <c r="D1605" s="250"/>
      <c r="E1605" s="251"/>
      <c r="F1605" s="68"/>
    </row>
    <row r="1606" spans="1:7" ht="16" thickBot="1">
      <c r="B1606" s="229">
        <f>B1605*B1604</f>
        <v>269.70000000000005</v>
      </c>
      <c r="C1606" s="230">
        <f>C1605*C1604</f>
        <v>0</v>
      </c>
      <c r="D1606" s="231">
        <f>D1605*D1604</f>
        <v>0</v>
      </c>
      <c r="E1606" s="232">
        <f>E1605*E1604</f>
        <v>0</v>
      </c>
      <c r="F1606" s="233">
        <f>SUM(B1606:E1606)</f>
        <v>269.70000000000005</v>
      </c>
    </row>
    <row r="1607" spans="1:7" ht="16" thickBot="1"/>
    <row r="1608" spans="1:7" ht="17">
      <c r="B1608" s="34" t="s">
        <v>47</v>
      </c>
      <c r="C1608" s="531" t="s">
        <v>48</v>
      </c>
      <c r="D1608" s="532"/>
      <c r="E1608" s="532"/>
      <c r="F1608" s="533"/>
      <c r="G1608" s="2"/>
    </row>
    <row r="1609" spans="1:7">
      <c r="B1609" s="33" t="s">
        <v>42</v>
      </c>
      <c r="C1609" s="41" t="s">
        <v>43</v>
      </c>
      <c r="D1609" s="40" t="s">
        <v>44</v>
      </c>
      <c r="E1609" s="41" t="s">
        <v>45</v>
      </c>
      <c r="F1609" s="48" t="s">
        <v>31</v>
      </c>
    </row>
    <row r="1610" spans="1:7">
      <c r="A1610" s="26" t="s">
        <v>70</v>
      </c>
      <c r="B1610" s="33">
        <v>89.9</v>
      </c>
      <c r="C1610" s="42">
        <v>90</v>
      </c>
      <c r="D1610" s="40">
        <v>330</v>
      </c>
      <c r="E1610" s="42">
        <v>400</v>
      </c>
      <c r="F1610" s="48"/>
    </row>
    <row r="1611" spans="1:7" ht="16" thickBot="1">
      <c r="A1611" s="26" t="s">
        <v>71</v>
      </c>
      <c r="B1611" s="211">
        <v>3</v>
      </c>
      <c r="C1611" s="9">
        <v>0.42</v>
      </c>
      <c r="D1611" s="9">
        <v>0.42</v>
      </c>
      <c r="E1611" s="62">
        <v>7.0000000000000007E-2</v>
      </c>
      <c r="F1611" s="68"/>
    </row>
    <row r="1612" spans="1:7" ht="16" thickBot="1">
      <c r="B1612" s="6">
        <v>189.7</v>
      </c>
      <c r="C1612" s="43">
        <f>C1611*C1610</f>
        <v>37.799999999999997</v>
      </c>
      <c r="D1612" s="7">
        <f>D1611*D1610</f>
        <v>138.6</v>
      </c>
      <c r="E1612" s="47">
        <f>E1611*E1610</f>
        <v>28.000000000000004</v>
      </c>
      <c r="F1612" s="5">
        <f>SUM(B1612:E1612)</f>
        <v>394.1</v>
      </c>
    </row>
    <row r="1613" spans="1:7">
      <c r="B1613" s="8"/>
      <c r="C1613" s="44"/>
      <c r="D1613" s="8"/>
      <c r="E1613" s="44"/>
      <c r="F1613" s="8"/>
    </row>
    <row r="1614" spans="1:7" ht="17" thickBot="1">
      <c r="B1614" s="35" t="s">
        <v>55</v>
      </c>
      <c r="E1614" s="10" t="s">
        <v>33</v>
      </c>
    </row>
    <row r="1615" spans="1:7">
      <c r="B1615" s="36" t="s">
        <v>56</v>
      </c>
      <c r="C1615" s="531" t="s">
        <v>46</v>
      </c>
      <c r="D1615" s="532"/>
      <c r="E1615" s="532"/>
      <c r="F1615" s="533"/>
    </row>
    <row r="1616" spans="1:7">
      <c r="B1616" s="33" t="s">
        <v>42</v>
      </c>
      <c r="C1616" s="41" t="s">
        <v>43</v>
      </c>
      <c r="D1616" s="40" t="s">
        <v>44</v>
      </c>
      <c r="E1616" s="41" t="s">
        <v>45</v>
      </c>
      <c r="F1616" s="48" t="s">
        <v>31</v>
      </c>
    </row>
    <row r="1617" spans="1:6">
      <c r="A1617" s="26" t="s">
        <v>70</v>
      </c>
      <c r="B1617" s="33">
        <f>B1610</f>
        <v>89.9</v>
      </c>
      <c r="C1617" s="42">
        <v>50</v>
      </c>
      <c r="D1617" s="40">
        <v>130</v>
      </c>
      <c r="E1617" s="42">
        <v>200</v>
      </c>
      <c r="F1617" s="48"/>
    </row>
    <row r="1618" spans="1:6" ht="16">
      <c r="B1618" s="534" t="s">
        <v>77</v>
      </c>
      <c r="C1618" s="535"/>
      <c r="D1618" s="535"/>
      <c r="E1618" s="535"/>
      <c r="F1618" s="536"/>
    </row>
    <row r="1619" spans="1:6">
      <c r="A1619" s="26" t="s">
        <v>71</v>
      </c>
      <c r="B1619" s="210">
        <f>B1611*1.5</f>
        <v>4.5</v>
      </c>
      <c r="C1619" s="9">
        <v>0.4</v>
      </c>
      <c r="D1619" s="9">
        <v>0.2</v>
      </c>
      <c r="E1619" s="9">
        <v>7.0000000000000007E-2</v>
      </c>
      <c r="F1619" s="68"/>
    </row>
    <row r="1620" spans="1:6">
      <c r="B1620" s="519" t="s">
        <v>81</v>
      </c>
      <c r="C1620" s="520"/>
      <c r="D1620" s="520"/>
      <c r="E1620" s="13">
        <v>1.25</v>
      </c>
      <c r="F1620" s="40" t="s">
        <v>49</v>
      </c>
    </row>
    <row r="1621" spans="1:6" ht="16" thickBot="1">
      <c r="A1621" s="26" t="s">
        <v>71</v>
      </c>
      <c r="B1621" s="37" t="s">
        <v>33</v>
      </c>
      <c r="C1621" s="63">
        <f>C1619*E1620</f>
        <v>0.5</v>
      </c>
      <c r="D1621" s="62">
        <f>D1619*1.25</f>
        <v>0.25</v>
      </c>
      <c r="E1621" s="62">
        <f>E1619*1.25</f>
        <v>8.7500000000000008E-2</v>
      </c>
      <c r="F1621" s="68"/>
    </row>
    <row r="1622" spans="1:6" ht="16" thickBot="1">
      <c r="B1622" s="14">
        <v>284.5</v>
      </c>
      <c r="C1622" s="45">
        <f>C1621*C1617</f>
        <v>25</v>
      </c>
      <c r="D1622" s="14">
        <f>D1621*D1617</f>
        <v>32.5</v>
      </c>
      <c r="E1622" s="45">
        <f>E1621*E1617</f>
        <v>17.5</v>
      </c>
      <c r="F1622" s="15">
        <f>SUM(B1622:E1622)</f>
        <v>359.5</v>
      </c>
    </row>
    <row r="1623" spans="1:6">
      <c r="B1623" s="8"/>
      <c r="C1623" s="44"/>
      <c r="D1623" s="8"/>
      <c r="E1623" s="44"/>
      <c r="F1623" s="8"/>
    </row>
    <row r="1624" spans="1:6" ht="17" thickBot="1">
      <c r="B1624" s="537" t="s">
        <v>74</v>
      </c>
      <c r="C1624" s="538"/>
      <c r="D1624" s="538"/>
      <c r="E1624" s="538" t="s">
        <v>33</v>
      </c>
      <c r="F1624" s="538"/>
    </row>
    <row r="1625" spans="1:6">
      <c r="B1625" s="36" t="s">
        <v>56</v>
      </c>
      <c r="C1625" s="531" t="s">
        <v>46</v>
      </c>
      <c r="D1625" s="532"/>
      <c r="E1625" s="532"/>
      <c r="F1625" s="533"/>
    </row>
    <row r="1626" spans="1:6">
      <c r="B1626" s="33" t="s">
        <v>42</v>
      </c>
      <c r="C1626" s="41" t="s">
        <v>43</v>
      </c>
      <c r="D1626" s="40" t="s">
        <v>44</v>
      </c>
      <c r="E1626" s="41" t="s">
        <v>45</v>
      </c>
      <c r="F1626" s="48" t="s">
        <v>31</v>
      </c>
    </row>
    <row r="1627" spans="1:6">
      <c r="A1627" s="26" t="s">
        <v>70</v>
      </c>
      <c r="B1627" s="33">
        <f>B1610</f>
        <v>89.9</v>
      </c>
      <c r="C1627" s="42">
        <v>50</v>
      </c>
      <c r="D1627" s="40">
        <v>130</v>
      </c>
      <c r="E1627" s="42">
        <v>200</v>
      </c>
      <c r="F1627" s="48"/>
    </row>
    <row r="1628" spans="1:6" ht="16">
      <c r="B1628" s="534" t="s">
        <v>78</v>
      </c>
      <c r="C1628" s="535"/>
      <c r="D1628" s="535"/>
      <c r="E1628" s="535"/>
      <c r="F1628" s="536"/>
    </row>
    <row r="1629" spans="1:6">
      <c r="A1629" s="26" t="s">
        <v>71</v>
      </c>
      <c r="B1629" s="211">
        <f>B1619</f>
        <v>4.5</v>
      </c>
      <c r="C1629" s="9">
        <v>1.82</v>
      </c>
      <c r="D1629" s="9">
        <v>0.91</v>
      </c>
      <c r="E1629" s="9">
        <v>0.3</v>
      </c>
      <c r="F1629" s="68"/>
    </row>
    <row r="1630" spans="1:6">
      <c r="A1630" s="10"/>
      <c r="B1630" s="519" t="s">
        <v>89</v>
      </c>
      <c r="C1630" s="520"/>
      <c r="D1630" s="520"/>
      <c r="E1630" s="13">
        <v>1.5</v>
      </c>
      <c r="F1630" s="40" t="s">
        <v>49</v>
      </c>
    </row>
    <row r="1631" spans="1:6" ht="16" thickBot="1">
      <c r="A1631" s="26" t="s">
        <v>71</v>
      </c>
      <c r="B1631" s="37" t="s">
        <v>33</v>
      </c>
      <c r="C1631" s="253">
        <f>C1629*E1630</f>
        <v>2.73</v>
      </c>
      <c r="D1631" s="62">
        <f>D1629*E1630</f>
        <v>1.365</v>
      </c>
      <c r="E1631" s="142">
        <f>E1629*E1630</f>
        <v>0.44999999999999996</v>
      </c>
      <c r="F1631" s="67"/>
    </row>
    <row r="1632" spans="1:6" ht="16" thickBot="1">
      <c r="A1632" s="10"/>
      <c r="B1632" s="14">
        <f>B1622</f>
        <v>284.5</v>
      </c>
      <c r="C1632" s="45">
        <f>C1631*C1627</f>
        <v>136.5</v>
      </c>
      <c r="D1632" s="14">
        <f>D1631*D1627</f>
        <v>177.45</v>
      </c>
      <c r="E1632" s="45">
        <f>E1631*E1627</f>
        <v>89.999999999999986</v>
      </c>
      <c r="F1632" s="15">
        <f>SUM(B1632:E1632)</f>
        <v>688.45</v>
      </c>
    </row>
    <row r="1634" spans="1:9" ht="17" thickBot="1">
      <c r="B1634" s="234" t="s">
        <v>79</v>
      </c>
      <c r="C1634" s="235"/>
      <c r="D1634" s="236"/>
      <c r="E1634" s="235"/>
      <c r="F1634" s="236"/>
    </row>
    <row r="1635" spans="1:9">
      <c r="B1635" s="237" t="s">
        <v>56</v>
      </c>
      <c r="C1635" s="521" t="s">
        <v>46</v>
      </c>
      <c r="D1635" s="522"/>
      <c r="E1635" s="522"/>
      <c r="F1635" s="523"/>
    </row>
    <row r="1636" spans="1:9">
      <c r="B1636" s="220" t="s">
        <v>42</v>
      </c>
      <c r="C1636" s="221" t="s">
        <v>43</v>
      </c>
      <c r="D1636" s="222" t="s">
        <v>44</v>
      </c>
      <c r="E1636" s="221" t="s">
        <v>45</v>
      </c>
      <c r="F1636" s="223" t="s">
        <v>31</v>
      </c>
    </row>
    <row r="1637" spans="1:9">
      <c r="A1637" s="26" t="s">
        <v>70</v>
      </c>
      <c r="B1637" s="220"/>
      <c r="C1637" s="225"/>
      <c r="D1637" s="222"/>
      <c r="E1637" s="225"/>
      <c r="F1637" s="223"/>
    </row>
    <row r="1638" spans="1:9" ht="16">
      <c r="B1638" s="524" t="s">
        <v>80</v>
      </c>
      <c r="C1638" s="525"/>
      <c r="D1638" s="525"/>
      <c r="E1638" s="525"/>
      <c r="F1638" s="526"/>
    </row>
    <row r="1639" spans="1:9">
      <c r="A1639" s="26" t="s">
        <v>71</v>
      </c>
      <c r="B1639" s="226"/>
      <c r="C1639" s="227"/>
      <c r="D1639" s="227"/>
      <c r="E1639" s="227"/>
      <c r="F1639" s="66"/>
      <c r="G1639" s="10"/>
      <c r="H1639" s="10"/>
      <c r="I1639" s="10"/>
    </row>
    <row r="1640" spans="1:9">
      <c r="B1640" s="527" t="s">
        <v>90</v>
      </c>
      <c r="C1640" s="528"/>
      <c r="D1640" s="528"/>
      <c r="E1640" s="239">
        <v>1.75</v>
      </c>
      <c r="F1640" s="222" t="s">
        <v>49</v>
      </c>
      <c r="G1640" s="10"/>
      <c r="H1640" s="10"/>
      <c r="I1640" s="10"/>
    </row>
    <row r="1641" spans="1:9">
      <c r="A1641" s="26" t="s">
        <v>71</v>
      </c>
      <c r="B1641" s="37" t="s">
        <v>33</v>
      </c>
      <c r="C1641" s="240">
        <f>C1639*E1640</f>
        <v>0</v>
      </c>
      <c r="D1641" s="228">
        <f>D1639*E1640</f>
        <v>0</v>
      </c>
      <c r="E1641" s="250">
        <f>E1639*E1640</f>
        <v>0</v>
      </c>
      <c r="F1641" s="67"/>
      <c r="G1641" s="10"/>
      <c r="H1641" s="10"/>
      <c r="I1641" s="10"/>
    </row>
    <row r="1644" spans="1:9">
      <c r="B1644" s="539" t="s">
        <v>186</v>
      </c>
      <c r="C1644" s="499"/>
      <c r="D1644" s="499"/>
      <c r="E1644" s="499"/>
      <c r="F1644" s="499"/>
      <c r="G1644" s="499"/>
      <c r="H1644" s="499"/>
      <c r="I1644" s="499"/>
    </row>
    <row r="1645" spans="1:9">
      <c r="B1645" s="4"/>
      <c r="C1645" s="4"/>
      <c r="D1645" s="4"/>
      <c r="E1645" s="4"/>
      <c r="F1645" s="4"/>
      <c r="G1645" s="4"/>
      <c r="H1645" s="4"/>
      <c r="I1645" s="4"/>
    </row>
    <row r="1646" spans="1:9" ht="17" thickBot="1">
      <c r="B1646" s="529" t="s">
        <v>72</v>
      </c>
      <c r="C1646" s="530"/>
      <c r="D1646" s="530"/>
      <c r="E1646" s="530"/>
      <c r="F1646" s="530"/>
      <c r="G1646" s="2"/>
    </row>
    <row r="1647" spans="1:9">
      <c r="B1647" s="219" t="s">
        <v>41</v>
      </c>
      <c r="C1647" s="521" t="s">
        <v>46</v>
      </c>
      <c r="D1647" s="522"/>
      <c r="E1647" s="522"/>
      <c r="F1647" s="523"/>
    </row>
    <row r="1648" spans="1:9">
      <c r="B1648" s="220" t="s">
        <v>42</v>
      </c>
      <c r="C1648" s="221" t="s">
        <v>68</v>
      </c>
      <c r="D1648" s="222" t="s">
        <v>69</v>
      </c>
      <c r="E1648" s="221" t="s">
        <v>73</v>
      </c>
      <c r="F1648" s="223" t="s">
        <v>31</v>
      </c>
    </row>
    <row r="1649" spans="1:7">
      <c r="A1649" s="26" t="s">
        <v>70</v>
      </c>
      <c r="B1649" s="220">
        <v>89.9</v>
      </c>
      <c r="C1649" s="225"/>
      <c r="D1649" s="222"/>
      <c r="E1649" s="225"/>
      <c r="F1649" s="223"/>
    </row>
    <row r="1650" spans="1:7" ht="16" thickBot="1">
      <c r="A1650" s="26" t="s">
        <v>71</v>
      </c>
      <c r="B1650" s="249">
        <v>3</v>
      </c>
      <c r="C1650" s="227"/>
      <c r="D1650" s="250"/>
      <c r="E1650" s="251"/>
      <c r="F1650" s="68"/>
    </row>
    <row r="1651" spans="1:7" ht="16" thickBot="1">
      <c r="B1651" s="229">
        <f>B1650*B1649</f>
        <v>269.70000000000005</v>
      </c>
      <c r="C1651" s="230">
        <f>C1650*C1649</f>
        <v>0</v>
      </c>
      <c r="D1651" s="231">
        <f>D1650*D1649</f>
        <v>0</v>
      </c>
      <c r="E1651" s="232">
        <f>E1650*E1649</f>
        <v>0</v>
      </c>
      <c r="F1651" s="233">
        <f>SUM(B1651:E1651)</f>
        <v>269.70000000000005</v>
      </c>
    </row>
    <row r="1652" spans="1:7" ht="16" thickBot="1"/>
    <row r="1653" spans="1:7" ht="17">
      <c r="B1653" s="34" t="s">
        <v>47</v>
      </c>
      <c r="C1653" s="531" t="s">
        <v>48</v>
      </c>
      <c r="D1653" s="532"/>
      <c r="E1653" s="532"/>
      <c r="F1653" s="533"/>
      <c r="G1653" s="2"/>
    </row>
    <row r="1654" spans="1:7">
      <c r="B1654" s="33" t="s">
        <v>42</v>
      </c>
      <c r="C1654" s="41" t="s">
        <v>43</v>
      </c>
      <c r="D1654" s="40" t="s">
        <v>44</v>
      </c>
      <c r="E1654" s="41" t="s">
        <v>45</v>
      </c>
      <c r="F1654" s="48" t="s">
        <v>31</v>
      </c>
    </row>
    <row r="1655" spans="1:7">
      <c r="A1655" s="26" t="s">
        <v>70</v>
      </c>
      <c r="B1655" s="33">
        <v>49.9</v>
      </c>
      <c r="C1655" s="42">
        <v>90</v>
      </c>
      <c r="D1655" s="40">
        <v>330</v>
      </c>
      <c r="E1655" s="42">
        <v>400</v>
      </c>
      <c r="F1655" s="48"/>
    </row>
    <row r="1656" spans="1:7" ht="16" thickBot="1">
      <c r="A1656" s="26" t="s">
        <v>71</v>
      </c>
      <c r="B1656" s="211">
        <v>1</v>
      </c>
      <c r="C1656" s="9">
        <v>2.36</v>
      </c>
      <c r="D1656" s="9">
        <v>2.36</v>
      </c>
      <c r="E1656" s="62">
        <v>0.4</v>
      </c>
      <c r="F1656" s="68"/>
    </row>
    <row r="1657" spans="1:7" ht="16" thickBot="1">
      <c r="B1657" s="6">
        <f>B1656*B1655</f>
        <v>49.9</v>
      </c>
      <c r="C1657" s="43">
        <f>C1656*C1655</f>
        <v>212.39999999999998</v>
      </c>
      <c r="D1657" s="7">
        <f>D1656*D1655</f>
        <v>778.8</v>
      </c>
      <c r="E1657" s="47">
        <f>E1656*E1655</f>
        <v>160</v>
      </c>
      <c r="F1657" s="5">
        <f>SUM(B1657:E1657)</f>
        <v>1201.0999999999999</v>
      </c>
    </row>
    <row r="1658" spans="1:7">
      <c r="B1658" s="8"/>
      <c r="C1658" s="44"/>
      <c r="D1658" s="8"/>
      <c r="E1658" s="44"/>
      <c r="F1658" s="8"/>
    </row>
    <row r="1659" spans="1:7" ht="17" thickBot="1">
      <c r="B1659" s="35" t="s">
        <v>55</v>
      </c>
      <c r="E1659" s="10" t="s">
        <v>33</v>
      </c>
    </row>
    <row r="1660" spans="1:7">
      <c r="B1660" s="36" t="s">
        <v>56</v>
      </c>
      <c r="C1660" s="531" t="s">
        <v>46</v>
      </c>
      <c r="D1660" s="532"/>
      <c r="E1660" s="532"/>
      <c r="F1660" s="533"/>
    </row>
    <row r="1661" spans="1:7">
      <c r="B1661" s="33" t="s">
        <v>42</v>
      </c>
      <c r="C1661" s="41" t="s">
        <v>43</v>
      </c>
      <c r="D1661" s="40" t="s">
        <v>44</v>
      </c>
      <c r="E1661" s="41" t="s">
        <v>45</v>
      </c>
      <c r="F1661" s="48" t="s">
        <v>31</v>
      </c>
    </row>
    <row r="1662" spans="1:7">
      <c r="A1662" s="26" t="s">
        <v>70</v>
      </c>
      <c r="B1662" s="33">
        <f>B1655</f>
        <v>49.9</v>
      </c>
      <c r="C1662" s="42">
        <v>50</v>
      </c>
      <c r="D1662" s="40">
        <v>130</v>
      </c>
      <c r="E1662" s="42">
        <v>200</v>
      </c>
      <c r="F1662" s="48"/>
    </row>
    <row r="1663" spans="1:7" ht="16">
      <c r="B1663" s="534" t="s">
        <v>77</v>
      </c>
      <c r="C1663" s="535"/>
      <c r="D1663" s="535"/>
      <c r="E1663" s="535"/>
      <c r="F1663" s="536"/>
    </row>
    <row r="1664" spans="1:7">
      <c r="A1664" s="26" t="s">
        <v>71</v>
      </c>
      <c r="B1664" s="210">
        <f>B1656*1.5</f>
        <v>1.5</v>
      </c>
      <c r="C1664" s="9">
        <v>0.56000000000000005</v>
      </c>
      <c r="D1664" s="9">
        <v>0.28000000000000003</v>
      </c>
      <c r="E1664" s="9">
        <v>0.1</v>
      </c>
      <c r="F1664" s="68"/>
    </row>
    <row r="1665" spans="1:6">
      <c r="B1665" s="519" t="s">
        <v>81</v>
      </c>
      <c r="C1665" s="520"/>
      <c r="D1665" s="520"/>
      <c r="E1665" s="13">
        <v>1.25</v>
      </c>
      <c r="F1665" s="40" t="s">
        <v>49</v>
      </c>
    </row>
    <row r="1666" spans="1:6" ht="16" thickBot="1">
      <c r="A1666" s="26" t="s">
        <v>71</v>
      </c>
      <c r="B1666" s="37" t="s">
        <v>33</v>
      </c>
      <c r="C1666" s="63">
        <f>C1664*E1665</f>
        <v>0.70000000000000007</v>
      </c>
      <c r="D1666" s="62">
        <f>D1664*1.25</f>
        <v>0.35000000000000003</v>
      </c>
      <c r="E1666" s="62">
        <f>E1664*1.25</f>
        <v>0.125</v>
      </c>
      <c r="F1666" s="68"/>
    </row>
    <row r="1667" spans="1:6" ht="16" thickBot="1">
      <c r="B1667" s="14">
        <f>B1664*B1662</f>
        <v>74.849999999999994</v>
      </c>
      <c r="C1667" s="45">
        <f>C1666*C1662</f>
        <v>35</v>
      </c>
      <c r="D1667" s="14">
        <f>D1666*D1662</f>
        <v>45.500000000000007</v>
      </c>
      <c r="E1667" s="45">
        <f>E1666*E1662</f>
        <v>25</v>
      </c>
      <c r="F1667" s="15">
        <f>SUM(B1667:E1667)</f>
        <v>180.35</v>
      </c>
    </row>
    <row r="1668" spans="1:6">
      <c r="B1668" s="8"/>
      <c r="C1668" s="44"/>
      <c r="D1668" s="8"/>
      <c r="E1668" s="44"/>
      <c r="F1668" s="8"/>
    </row>
    <row r="1669" spans="1:6" ht="17" thickBot="1">
      <c r="B1669" s="537" t="s">
        <v>74</v>
      </c>
      <c r="C1669" s="538"/>
      <c r="D1669" s="538"/>
      <c r="E1669" s="538" t="s">
        <v>33</v>
      </c>
      <c r="F1669" s="538"/>
    </row>
    <row r="1670" spans="1:6">
      <c r="B1670" s="36" t="s">
        <v>56</v>
      </c>
      <c r="C1670" s="531" t="s">
        <v>46</v>
      </c>
      <c r="D1670" s="532"/>
      <c r="E1670" s="532"/>
      <c r="F1670" s="533"/>
    </row>
    <row r="1671" spans="1:6">
      <c r="B1671" s="33" t="s">
        <v>42</v>
      </c>
      <c r="C1671" s="41" t="s">
        <v>43</v>
      </c>
      <c r="D1671" s="40" t="s">
        <v>44</v>
      </c>
      <c r="E1671" s="41" t="s">
        <v>45</v>
      </c>
      <c r="F1671" s="48" t="s">
        <v>31</v>
      </c>
    </row>
    <row r="1672" spans="1:6">
      <c r="A1672" s="26" t="s">
        <v>70</v>
      </c>
      <c r="B1672" s="33">
        <f>B1655</f>
        <v>49.9</v>
      </c>
      <c r="C1672" s="42">
        <v>50</v>
      </c>
      <c r="D1672" s="40">
        <v>130</v>
      </c>
      <c r="E1672" s="42">
        <v>200</v>
      </c>
      <c r="F1672" s="48"/>
    </row>
    <row r="1673" spans="1:6" ht="16">
      <c r="B1673" s="534" t="s">
        <v>78</v>
      </c>
      <c r="C1673" s="535"/>
      <c r="D1673" s="535"/>
      <c r="E1673" s="535"/>
      <c r="F1673" s="536"/>
    </row>
    <row r="1674" spans="1:6">
      <c r="A1674" s="26" t="s">
        <v>71</v>
      </c>
      <c r="B1674" s="211">
        <f>B1664</f>
        <v>1.5</v>
      </c>
      <c r="C1674" s="9">
        <v>3.26</v>
      </c>
      <c r="D1674" s="9">
        <v>1.63</v>
      </c>
      <c r="E1674" s="9">
        <v>0.54</v>
      </c>
      <c r="F1674" s="68"/>
    </row>
    <row r="1675" spans="1:6">
      <c r="A1675" s="10"/>
      <c r="B1675" s="519" t="s">
        <v>89</v>
      </c>
      <c r="C1675" s="520"/>
      <c r="D1675" s="520"/>
      <c r="E1675" s="13">
        <v>1.5</v>
      </c>
      <c r="F1675" s="40" t="s">
        <v>49</v>
      </c>
    </row>
    <row r="1676" spans="1:6" ht="16" thickBot="1">
      <c r="A1676" s="26" t="s">
        <v>71</v>
      </c>
      <c r="B1676" s="37" t="s">
        <v>33</v>
      </c>
      <c r="C1676" s="253">
        <f>C1674*E1675</f>
        <v>4.8899999999999997</v>
      </c>
      <c r="D1676" s="62">
        <f>D1674*E1675</f>
        <v>2.4449999999999998</v>
      </c>
      <c r="E1676" s="142">
        <f>E1674*E1675</f>
        <v>0.81</v>
      </c>
      <c r="F1676" s="67"/>
    </row>
    <row r="1677" spans="1:6" ht="16" thickBot="1">
      <c r="A1677" s="10"/>
      <c r="B1677" s="14">
        <f>B1667</f>
        <v>74.849999999999994</v>
      </c>
      <c r="C1677" s="45">
        <f>C1676*C1672</f>
        <v>244.49999999999997</v>
      </c>
      <c r="D1677" s="14">
        <f>D1676*D1672</f>
        <v>317.84999999999997</v>
      </c>
      <c r="E1677" s="45">
        <f>E1676*E1672</f>
        <v>162</v>
      </c>
      <c r="F1677" s="15">
        <f>SUM(B1677:E1677)</f>
        <v>799.19999999999993</v>
      </c>
    </row>
    <row r="1679" spans="1:6" ht="17" thickBot="1">
      <c r="B1679" s="234" t="s">
        <v>79</v>
      </c>
      <c r="C1679" s="235"/>
      <c r="D1679" s="236"/>
      <c r="E1679" s="235"/>
      <c r="F1679" s="236"/>
    </row>
    <row r="1680" spans="1:6">
      <c r="B1680" s="237" t="s">
        <v>56</v>
      </c>
      <c r="C1680" s="521" t="s">
        <v>46</v>
      </c>
      <c r="D1680" s="522"/>
      <c r="E1680" s="522"/>
      <c r="F1680" s="523"/>
    </row>
    <row r="1681" spans="1:9">
      <c r="B1681" s="220" t="s">
        <v>42</v>
      </c>
      <c r="C1681" s="221" t="s">
        <v>43</v>
      </c>
      <c r="D1681" s="222" t="s">
        <v>44</v>
      </c>
      <c r="E1681" s="221" t="s">
        <v>45</v>
      </c>
      <c r="F1681" s="223" t="s">
        <v>31</v>
      </c>
    </row>
    <row r="1682" spans="1:9">
      <c r="A1682" s="26" t="s">
        <v>70</v>
      </c>
      <c r="B1682" s="220"/>
      <c r="C1682" s="225"/>
      <c r="D1682" s="222"/>
      <c r="E1682" s="225"/>
      <c r="F1682" s="223"/>
    </row>
    <row r="1683" spans="1:9" ht="16">
      <c r="B1683" s="524" t="s">
        <v>80</v>
      </c>
      <c r="C1683" s="525"/>
      <c r="D1683" s="525"/>
      <c r="E1683" s="525"/>
      <c r="F1683" s="526"/>
    </row>
    <row r="1684" spans="1:9">
      <c r="A1684" s="26" t="s">
        <v>71</v>
      </c>
      <c r="B1684" s="226"/>
      <c r="C1684" s="227"/>
      <c r="D1684" s="227"/>
      <c r="E1684" s="227"/>
      <c r="F1684" s="66"/>
      <c r="G1684" s="10"/>
      <c r="H1684" s="10"/>
      <c r="I1684" s="10"/>
    </row>
    <row r="1685" spans="1:9">
      <c r="B1685" s="527" t="s">
        <v>90</v>
      </c>
      <c r="C1685" s="528"/>
      <c r="D1685" s="528"/>
      <c r="E1685" s="239">
        <v>1.75</v>
      </c>
      <c r="F1685" s="222" t="s">
        <v>49</v>
      </c>
      <c r="G1685" s="10"/>
      <c r="H1685" s="10"/>
      <c r="I1685" s="10"/>
    </row>
    <row r="1686" spans="1:9">
      <c r="A1686" s="26" t="s">
        <v>71</v>
      </c>
      <c r="B1686" s="37" t="s">
        <v>33</v>
      </c>
      <c r="C1686" s="240">
        <f>C1684*E1685</f>
        <v>0</v>
      </c>
      <c r="D1686" s="228">
        <f>D1684*E1685</f>
        <v>0</v>
      </c>
      <c r="E1686" s="250">
        <f>E1684*E1685</f>
        <v>0</v>
      </c>
      <c r="F1686" s="67"/>
      <c r="G1686" s="10"/>
      <c r="H1686" s="10"/>
      <c r="I1686" s="10"/>
    </row>
    <row r="1689" spans="1:9">
      <c r="B1689" s="539" t="s">
        <v>300</v>
      </c>
      <c r="C1689" s="499"/>
      <c r="D1689" s="499"/>
      <c r="E1689" s="499"/>
      <c r="F1689" s="499"/>
      <c r="G1689" s="499"/>
      <c r="H1689" s="499"/>
      <c r="I1689" s="499"/>
    </row>
    <row r="1690" spans="1:9">
      <c r="B1690" s="4"/>
      <c r="C1690" s="4"/>
      <c r="D1690" s="4"/>
      <c r="E1690" s="4"/>
      <c r="F1690" s="4"/>
      <c r="G1690" s="4"/>
      <c r="H1690" s="4"/>
      <c r="I1690" s="4"/>
    </row>
    <row r="1691" spans="1:9" ht="17" thickBot="1">
      <c r="B1691" s="529" t="s">
        <v>72</v>
      </c>
      <c r="C1691" s="530"/>
      <c r="D1691" s="530"/>
      <c r="E1691" s="530"/>
      <c r="F1691" s="530"/>
      <c r="G1691" s="2"/>
    </row>
    <row r="1692" spans="1:9">
      <c r="B1692" s="219" t="s">
        <v>41</v>
      </c>
      <c r="C1692" s="521" t="s">
        <v>46</v>
      </c>
      <c r="D1692" s="522"/>
      <c r="E1692" s="522"/>
      <c r="F1692" s="523"/>
    </row>
    <row r="1693" spans="1:9">
      <c r="B1693" s="220" t="s">
        <v>42</v>
      </c>
      <c r="C1693" s="221" t="s">
        <v>68</v>
      </c>
      <c r="D1693" s="222" t="s">
        <v>69</v>
      </c>
      <c r="E1693" s="221" t="s">
        <v>73</v>
      </c>
      <c r="F1693" s="223" t="s">
        <v>31</v>
      </c>
    </row>
    <row r="1694" spans="1:9">
      <c r="A1694" s="26" t="s">
        <v>70</v>
      </c>
      <c r="B1694" s="220">
        <v>4</v>
      </c>
      <c r="C1694" s="225"/>
      <c r="D1694" s="222"/>
      <c r="E1694" s="225"/>
      <c r="F1694" s="223"/>
    </row>
    <row r="1695" spans="1:9" ht="16" thickBot="1">
      <c r="A1695" s="26" t="s">
        <v>71</v>
      </c>
      <c r="B1695" s="249">
        <v>1</v>
      </c>
      <c r="C1695" s="227"/>
      <c r="D1695" s="250"/>
      <c r="E1695" s="251"/>
      <c r="F1695" s="68"/>
    </row>
    <row r="1696" spans="1:9" ht="16" thickBot="1">
      <c r="B1696" s="229">
        <f>B1695*B1694</f>
        <v>4</v>
      </c>
      <c r="C1696" s="230">
        <f>C1695*C1694</f>
        <v>0</v>
      </c>
      <c r="D1696" s="231">
        <f>D1695*D1694</f>
        <v>0</v>
      </c>
      <c r="E1696" s="232">
        <f>E1695*E1694</f>
        <v>0</v>
      </c>
      <c r="F1696" s="233">
        <f>SUM(B1696:E1696)</f>
        <v>4</v>
      </c>
    </row>
    <row r="1697" spans="1:7" ht="16" thickBot="1"/>
    <row r="1698" spans="1:7" ht="17">
      <c r="B1698" s="34" t="s">
        <v>47</v>
      </c>
      <c r="C1698" s="531" t="s">
        <v>48</v>
      </c>
      <c r="D1698" s="532"/>
      <c r="E1698" s="532"/>
      <c r="F1698" s="533"/>
      <c r="G1698" s="2"/>
    </row>
    <row r="1699" spans="1:7">
      <c r="B1699" s="33" t="s">
        <v>42</v>
      </c>
      <c r="C1699" s="41" t="s">
        <v>43</v>
      </c>
      <c r="D1699" s="40" t="s">
        <v>44</v>
      </c>
      <c r="E1699" s="41" t="s">
        <v>45</v>
      </c>
      <c r="F1699" s="48" t="s">
        <v>31</v>
      </c>
    </row>
    <row r="1700" spans="1:7">
      <c r="A1700" s="26" t="s">
        <v>70</v>
      </c>
      <c r="B1700" s="33">
        <v>4</v>
      </c>
      <c r="C1700" s="42">
        <v>90</v>
      </c>
      <c r="D1700" s="40">
        <v>330</v>
      </c>
      <c r="E1700" s="42">
        <v>400</v>
      </c>
      <c r="F1700" s="48"/>
    </row>
    <row r="1701" spans="1:7" ht="16" thickBot="1">
      <c r="A1701" s="26" t="s">
        <v>71</v>
      </c>
      <c r="B1701" s="211">
        <v>1</v>
      </c>
      <c r="C1701" s="9">
        <v>0.78</v>
      </c>
      <c r="D1701" s="9">
        <v>0.78</v>
      </c>
      <c r="E1701" s="62">
        <v>0.14000000000000001</v>
      </c>
      <c r="F1701" s="68"/>
    </row>
    <row r="1702" spans="1:7" ht="16" thickBot="1">
      <c r="B1702" s="6">
        <f>B1701*B1700</f>
        <v>4</v>
      </c>
      <c r="C1702" s="43">
        <f>C1701*C1700</f>
        <v>70.2</v>
      </c>
      <c r="D1702" s="7">
        <f>D1701*D1700</f>
        <v>257.40000000000003</v>
      </c>
      <c r="E1702" s="47">
        <f>E1701*E1700</f>
        <v>56.000000000000007</v>
      </c>
      <c r="F1702" s="5">
        <f>SUM(B1702:E1702)</f>
        <v>387.6</v>
      </c>
    </row>
    <row r="1703" spans="1:7">
      <c r="B1703" s="8"/>
      <c r="C1703" s="44"/>
      <c r="D1703" s="8"/>
      <c r="E1703" s="44"/>
      <c r="F1703" s="8"/>
    </row>
    <row r="1704" spans="1:7" ht="17" thickBot="1">
      <c r="B1704" s="35" t="s">
        <v>55</v>
      </c>
      <c r="E1704" s="10" t="s">
        <v>33</v>
      </c>
    </row>
    <row r="1705" spans="1:7">
      <c r="B1705" s="36" t="s">
        <v>56</v>
      </c>
      <c r="C1705" s="531" t="s">
        <v>46</v>
      </c>
      <c r="D1705" s="532"/>
      <c r="E1705" s="532"/>
      <c r="F1705" s="533"/>
    </row>
    <row r="1706" spans="1:7">
      <c r="B1706" s="33" t="s">
        <v>42</v>
      </c>
      <c r="C1706" s="41" t="s">
        <v>43</v>
      </c>
      <c r="D1706" s="40" t="s">
        <v>44</v>
      </c>
      <c r="E1706" s="41" t="s">
        <v>45</v>
      </c>
      <c r="F1706" s="48" t="s">
        <v>31</v>
      </c>
    </row>
    <row r="1707" spans="1:7">
      <c r="A1707" s="26" t="s">
        <v>70</v>
      </c>
      <c r="B1707" s="33">
        <f>B1700</f>
        <v>4</v>
      </c>
      <c r="C1707" s="42">
        <v>50</v>
      </c>
      <c r="D1707" s="40">
        <v>130</v>
      </c>
      <c r="E1707" s="42">
        <v>200</v>
      </c>
      <c r="F1707" s="48"/>
    </row>
    <row r="1708" spans="1:7" ht="16">
      <c r="B1708" s="534" t="s">
        <v>77</v>
      </c>
      <c r="C1708" s="535"/>
      <c r="D1708" s="535"/>
      <c r="E1708" s="535"/>
      <c r="F1708" s="536"/>
    </row>
    <row r="1709" spans="1:7">
      <c r="A1709" s="26" t="s">
        <v>71</v>
      </c>
      <c r="B1709" s="210">
        <f>B1701*1.5</f>
        <v>1.5</v>
      </c>
      <c r="C1709" s="9">
        <v>0.96</v>
      </c>
      <c r="D1709" s="9">
        <v>0.48</v>
      </c>
      <c r="E1709" s="9">
        <v>0.16</v>
      </c>
      <c r="F1709" s="68"/>
    </row>
    <row r="1710" spans="1:7">
      <c r="B1710" s="519" t="s">
        <v>81</v>
      </c>
      <c r="C1710" s="520"/>
      <c r="D1710" s="520"/>
      <c r="E1710" s="13">
        <v>1.25</v>
      </c>
      <c r="F1710" s="40" t="s">
        <v>49</v>
      </c>
    </row>
    <row r="1711" spans="1:7" ht="16" thickBot="1">
      <c r="A1711" s="26" t="s">
        <v>71</v>
      </c>
      <c r="B1711" s="37" t="s">
        <v>33</v>
      </c>
      <c r="C1711" s="63">
        <f>C1709*E1710</f>
        <v>1.2</v>
      </c>
      <c r="D1711" s="62">
        <f>D1709*1.25</f>
        <v>0.6</v>
      </c>
      <c r="E1711" s="62">
        <f>E1709*1.25</f>
        <v>0.2</v>
      </c>
      <c r="F1711" s="68"/>
    </row>
    <row r="1712" spans="1:7" ht="16" thickBot="1">
      <c r="B1712" s="14">
        <f>B1709*B1707</f>
        <v>6</v>
      </c>
      <c r="C1712" s="45">
        <f>C1711*C1707</f>
        <v>60</v>
      </c>
      <c r="D1712" s="14">
        <f>D1711*D1707</f>
        <v>78</v>
      </c>
      <c r="E1712" s="45">
        <f>E1711*E1707</f>
        <v>40</v>
      </c>
      <c r="F1712" s="15">
        <f>SUM(B1712:E1712)</f>
        <v>184</v>
      </c>
    </row>
    <row r="1713" spans="1:6">
      <c r="B1713" s="8"/>
      <c r="C1713" s="44"/>
      <c r="D1713" s="8"/>
      <c r="E1713" s="44"/>
      <c r="F1713" s="8"/>
    </row>
    <row r="1714" spans="1:6" ht="17" thickBot="1">
      <c r="B1714" s="537" t="s">
        <v>74</v>
      </c>
      <c r="C1714" s="538"/>
      <c r="D1714" s="538"/>
      <c r="E1714" s="538" t="s">
        <v>33</v>
      </c>
      <c r="F1714" s="538"/>
    </row>
    <row r="1715" spans="1:6">
      <c r="B1715" s="36" t="s">
        <v>56</v>
      </c>
      <c r="C1715" s="531" t="s">
        <v>46</v>
      </c>
      <c r="D1715" s="532"/>
      <c r="E1715" s="532"/>
      <c r="F1715" s="533"/>
    </row>
    <row r="1716" spans="1:6">
      <c r="B1716" s="33" t="s">
        <v>42</v>
      </c>
      <c r="C1716" s="41" t="s">
        <v>43</v>
      </c>
      <c r="D1716" s="40" t="s">
        <v>44</v>
      </c>
      <c r="E1716" s="41" t="s">
        <v>45</v>
      </c>
      <c r="F1716" s="48" t="s">
        <v>31</v>
      </c>
    </row>
    <row r="1717" spans="1:6">
      <c r="A1717" s="26" t="s">
        <v>70</v>
      </c>
      <c r="B1717" s="33">
        <f>B1700</f>
        <v>4</v>
      </c>
      <c r="C1717" s="42">
        <v>50</v>
      </c>
      <c r="D1717" s="40">
        <v>130</v>
      </c>
      <c r="E1717" s="42">
        <v>200</v>
      </c>
      <c r="F1717" s="48"/>
    </row>
    <row r="1718" spans="1:6" ht="16">
      <c r="B1718" s="534" t="s">
        <v>78</v>
      </c>
      <c r="C1718" s="535"/>
      <c r="D1718" s="535"/>
      <c r="E1718" s="535"/>
      <c r="F1718" s="536"/>
    </row>
    <row r="1719" spans="1:6">
      <c r="A1719" s="26" t="s">
        <v>71</v>
      </c>
      <c r="B1719" s="211">
        <f>B1709</f>
        <v>1.5</v>
      </c>
      <c r="C1719" s="9">
        <v>1.4</v>
      </c>
      <c r="D1719" s="9">
        <v>0.7</v>
      </c>
      <c r="E1719" s="9">
        <v>0.24</v>
      </c>
      <c r="F1719" s="68"/>
    </row>
    <row r="1720" spans="1:6">
      <c r="A1720" s="10"/>
      <c r="B1720" s="519" t="s">
        <v>89</v>
      </c>
      <c r="C1720" s="520"/>
      <c r="D1720" s="520"/>
      <c r="E1720" s="13">
        <v>1.5</v>
      </c>
      <c r="F1720" s="40" t="s">
        <v>49</v>
      </c>
    </row>
    <row r="1721" spans="1:6" ht="16" thickBot="1">
      <c r="A1721" s="26" t="s">
        <v>71</v>
      </c>
      <c r="B1721" s="37" t="s">
        <v>33</v>
      </c>
      <c r="C1721" s="253">
        <f>C1719*E1720</f>
        <v>2.0999999999999996</v>
      </c>
      <c r="D1721" s="62">
        <f>D1719*E1720</f>
        <v>1.0499999999999998</v>
      </c>
      <c r="E1721" s="142">
        <f>E1719*E1720</f>
        <v>0.36</v>
      </c>
      <c r="F1721" s="67"/>
    </row>
    <row r="1722" spans="1:6" ht="16" thickBot="1">
      <c r="A1722" s="10"/>
      <c r="B1722" s="14">
        <f>B1712</f>
        <v>6</v>
      </c>
      <c r="C1722" s="45">
        <f>C1721*C1717</f>
        <v>104.99999999999999</v>
      </c>
      <c r="D1722" s="14">
        <f>D1721*D1717</f>
        <v>136.49999999999997</v>
      </c>
      <c r="E1722" s="45">
        <f>E1721*E1717</f>
        <v>72</v>
      </c>
      <c r="F1722" s="15">
        <f>SUM(B1722:E1722)</f>
        <v>319.49999999999994</v>
      </c>
    </row>
    <row r="1724" spans="1:6" ht="17" thickBot="1">
      <c r="B1724" s="234" t="s">
        <v>79</v>
      </c>
      <c r="C1724" s="235"/>
      <c r="D1724" s="236"/>
      <c r="E1724" s="235"/>
      <c r="F1724" s="236"/>
    </row>
    <row r="1725" spans="1:6">
      <c r="B1725" s="237" t="s">
        <v>56</v>
      </c>
      <c r="C1725" s="521" t="s">
        <v>46</v>
      </c>
      <c r="D1725" s="522"/>
      <c r="E1725" s="522"/>
      <c r="F1725" s="523"/>
    </row>
    <row r="1726" spans="1:6">
      <c r="B1726" s="220" t="s">
        <v>42</v>
      </c>
      <c r="C1726" s="221" t="s">
        <v>43</v>
      </c>
      <c r="D1726" s="222" t="s">
        <v>44</v>
      </c>
      <c r="E1726" s="221" t="s">
        <v>45</v>
      </c>
      <c r="F1726" s="223" t="s">
        <v>31</v>
      </c>
    </row>
    <row r="1727" spans="1:6">
      <c r="A1727" s="26" t="s">
        <v>70</v>
      </c>
      <c r="B1727" s="220"/>
      <c r="C1727" s="225"/>
      <c r="D1727" s="222"/>
      <c r="E1727" s="225"/>
      <c r="F1727" s="223"/>
    </row>
    <row r="1728" spans="1:6" ht="16">
      <c r="B1728" s="524" t="s">
        <v>80</v>
      </c>
      <c r="C1728" s="525"/>
      <c r="D1728" s="525"/>
      <c r="E1728" s="525"/>
      <c r="F1728" s="526"/>
    </row>
    <row r="1729" spans="1:9">
      <c r="A1729" s="26" t="s">
        <v>71</v>
      </c>
      <c r="B1729" s="226"/>
      <c r="C1729" s="227"/>
      <c r="D1729" s="227"/>
      <c r="E1729" s="227"/>
      <c r="F1729" s="66"/>
      <c r="G1729" s="10"/>
      <c r="H1729" s="10"/>
      <c r="I1729" s="10"/>
    </row>
    <row r="1730" spans="1:9">
      <c r="B1730" s="527" t="s">
        <v>90</v>
      </c>
      <c r="C1730" s="528"/>
      <c r="D1730" s="528"/>
      <c r="E1730" s="239">
        <v>1.75</v>
      </c>
      <c r="F1730" s="222" t="s">
        <v>49</v>
      </c>
      <c r="G1730" s="10"/>
      <c r="H1730" s="10"/>
      <c r="I1730" s="10"/>
    </row>
    <row r="1731" spans="1:9">
      <c r="A1731" s="26" t="s">
        <v>71</v>
      </c>
      <c r="B1731" s="37" t="s">
        <v>33</v>
      </c>
      <c r="C1731" s="240">
        <f>C1729*E1730</f>
        <v>0</v>
      </c>
      <c r="D1731" s="228">
        <f>D1729*E1730</f>
        <v>0</v>
      </c>
      <c r="E1731" s="250">
        <f>E1729*E1730</f>
        <v>0</v>
      </c>
      <c r="F1731" s="67"/>
      <c r="G1731" s="10"/>
      <c r="H1731" s="10"/>
      <c r="I1731" s="10"/>
    </row>
    <row r="1734" spans="1:9">
      <c r="B1734" s="539" t="s">
        <v>304</v>
      </c>
      <c r="C1734" s="499"/>
      <c r="D1734" s="499"/>
      <c r="E1734" s="499"/>
      <c r="F1734" s="499"/>
      <c r="G1734" s="499"/>
      <c r="H1734" s="499"/>
      <c r="I1734" s="499"/>
    </row>
    <row r="1735" spans="1:9">
      <c r="B1735" s="4"/>
      <c r="C1735" s="4"/>
      <c r="D1735" s="4"/>
      <c r="E1735" s="4"/>
      <c r="F1735" s="4"/>
      <c r="G1735" s="4"/>
      <c r="H1735" s="4"/>
      <c r="I1735" s="4"/>
    </row>
    <row r="1736" spans="1:9" ht="17" thickBot="1">
      <c r="B1736" s="529" t="s">
        <v>72</v>
      </c>
      <c r="C1736" s="530"/>
      <c r="D1736" s="530"/>
      <c r="E1736" s="530"/>
      <c r="F1736" s="530"/>
      <c r="G1736" s="2"/>
    </row>
    <row r="1737" spans="1:9">
      <c r="B1737" s="219" t="s">
        <v>41</v>
      </c>
      <c r="C1737" s="521" t="s">
        <v>46</v>
      </c>
      <c r="D1737" s="522"/>
      <c r="E1737" s="522"/>
      <c r="F1737" s="523"/>
    </row>
    <row r="1738" spans="1:9">
      <c r="B1738" s="220" t="s">
        <v>42</v>
      </c>
      <c r="C1738" s="221" t="s">
        <v>68</v>
      </c>
      <c r="D1738" s="222" t="s">
        <v>69</v>
      </c>
      <c r="E1738" s="221" t="s">
        <v>73</v>
      </c>
      <c r="F1738" s="223" t="s">
        <v>31</v>
      </c>
    </row>
    <row r="1739" spans="1:9">
      <c r="A1739" s="26" t="s">
        <v>70</v>
      </c>
      <c r="B1739" s="220">
        <v>4</v>
      </c>
      <c r="C1739" s="225"/>
      <c r="D1739" s="222"/>
      <c r="E1739" s="225"/>
      <c r="F1739" s="223"/>
    </row>
    <row r="1740" spans="1:9" ht="16" thickBot="1">
      <c r="A1740" s="26" t="s">
        <v>71</v>
      </c>
      <c r="B1740" s="249">
        <v>1</v>
      </c>
      <c r="C1740" s="227"/>
      <c r="D1740" s="250"/>
      <c r="E1740" s="251"/>
      <c r="F1740" s="68"/>
    </row>
    <row r="1741" spans="1:9" ht="16" thickBot="1">
      <c r="B1741" s="229">
        <f>B1740*B1739</f>
        <v>4</v>
      </c>
      <c r="C1741" s="230">
        <f>C1740*C1739</f>
        <v>0</v>
      </c>
      <c r="D1741" s="231">
        <f>D1740*D1739</f>
        <v>0</v>
      </c>
      <c r="E1741" s="232">
        <f>E1740*E1739</f>
        <v>0</v>
      </c>
      <c r="F1741" s="233">
        <f>SUM(B1741:E1741)</f>
        <v>4</v>
      </c>
    </row>
    <row r="1742" spans="1:9" ht="16" thickBot="1"/>
    <row r="1743" spans="1:9" ht="17">
      <c r="B1743" s="34" t="s">
        <v>47</v>
      </c>
      <c r="C1743" s="531" t="s">
        <v>48</v>
      </c>
      <c r="D1743" s="532"/>
      <c r="E1743" s="532"/>
      <c r="F1743" s="533"/>
      <c r="G1743" s="2"/>
    </row>
    <row r="1744" spans="1:9">
      <c r="B1744" s="33" t="s">
        <v>42</v>
      </c>
      <c r="C1744" s="41" t="s">
        <v>43</v>
      </c>
      <c r="D1744" s="40" t="s">
        <v>44</v>
      </c>
      <c r="E1744" s="41" t="s">
        <v>45</v>
      </c>
      <c r="F1744" s="48" t="s">
        <v>31</v>
      </c>
    </row>
    <row r="1745" spans="1:6">
      <c r="A1745" s="26" t="s">
        <v>70</v>
      </c>
      <c r="B1745" s="33">
        <v>25</v>
      </c>
      <c r="C1745" s="42">
        <v>90</v>
      </c>
      <c r="D1745" s="40">
        <v>330</v>
      </c>
      <c r="E1745" s="42">
        <v>400</v>
      </c>
      <c r="F1745" s="48"/>
    </row>
    <row r="1746" spans="1:6" ht="16" thickBot="1">
      <c r="A1746" s="26" t="s">
        <v>71</v>
      </c>
      <c r="B1746" s="211">
        <v>0.5</v>
      </c>
      <c r="C1746" s="9">
        <v>5.3</v>
      </c>
      <c r="D1746" s="9">
        <v>5.3</v>
      </c>
      <c r="E1746" s="62">
        <v>0.88</v>
      </c>
      <c r="F1746" s="68"/>
    </row>
    <row r="1747" spans="1:6" ht="16" thickBot="1">
      <c r="B1747" s="6">
        <f>B1746*B1745</f>
        <v>12.5</v>
      </c>
      <c r="C1747" s="43">
        <f>C1746*C1745</f>
        <v>477</v>
      </c>
      <c r="D1747" s="7">
        <f>D1746*D1745</f>
        <v>1749</v>
      </c>
      <c r="E1747" s="47">
        <f>E1746*E1745</f>
        <v>352</v>
      </c>
      <c r="F1747" s="5">
        <f>SUM(B1747:E1747)</f>
        <v>2590.5</v>
      </c>
    </row>
    <row r="1748" spans="1:6">
      <c r="B1748" s="8"/>
      <c r="C1748" s="44"/>
      <c r="D1748" s="8"/>
      <c r="E1748" s="44"/>
      <c r="F1748" s="8"/>
    </row>
    <row r="1749" spans="1:6" ht="17" thickBot="1">
      <c r="B1749" s="35" t="s">
        <v>55</v>
      </c>
      <c r="E1749" s="10" t="s">
        <v>33</v>
      </c>
    </row>
    <row r="1750" spans="1:6">
      <c r="B1750" s="36" t="s">
        <v>56</v>
      </c>
      <c r="C1750" s="531" t="s">
        <v>46</v>
      </c>
      <c r="D1750" s="532"/>
      <c r="E1750" s="532"/>
      <c r="F1750" s="533"/>
    </row>
    <row r="1751" spans="1:6">
      <c r="B1751" s="33" t="s">
        <v>42</v>
      </c>
      <c r="C1751" s="41" t="s">
        <v>43</v>
      </c>
      <c r="D1751" s="40" t="s">
        <v>44</v>
      </c>
      <c r="E1751" s="41" t="s">
        <v>45</v>
      </c>
      <c r="F1751" s="48" t="s">
        <v>31</v>
      </c>
    </row>
    <row r="1752" spans="1:6">
      <c r="A1752" s="26" t="s">
        <v>70</v>
      </c>
      <c r="B1752" s="33">
        <f>B1745</f>
        <v>25</v>
      </c>
      <c r="C1752" s="42">
        <v>50</v>
      </c>
      <c r="D1752" s="40">
        <v>130</v>
      </c>
      <c r="E1752" s="42">
        <v>200</v>
      </c>
      <c r="F1752" s="48"/>
    </row>
    <row r="1753" spans="1:6" ht="16">
      <c r="B1753" s="534" t="s">
        <v>77</v>
      </c>
      <c r="C1753" s="535"/>
      <c r="D1753" s="535"/>
      <c r="E1753" s="535"/>
      <c r="F1753" s="536"/>
    </row>
    <row r="1754" spans="1:6">
      <c r="A1754" s="26" t="s">
        <v>71</v>
      </c>
      <c r="B1754" s="210">
        <f>B1746*1.5</f>
        <v>0.75</v>
      </c>
      <c r="C1754" s="9">
        <v>9.1</v>
      </c>
      <c r="D1754" s="9">
        <v>4.55</v>
      </c>
      <c r="E1754" s="9">
        <v>1.52</v>
      </c>
      <c r="F1754" s="68"/>
    </row>
    <row r="1755" spans="1:6">
      <c r="B1755" s="519" t="s">
        <v>81</v>
      </c>
      <c r="C1755" s="520"/>
      <c r="D1755" s="520"/>
      <c r="E1755" s="13">
        <v>1.25</v>
      </c>
      <c r="F1755" s="40" t="s">
        <v>49</v>
      </c>
    </row>
    <row r="1756" spans="1:6" ht="16" thickBot="1">
      <c r="A1756" s="26" t="s">
        <v>71</v>
      </c>
      <c r="B1756" s="37" t="s">
        <v>33</v>
      </c>
      <c r="C1756" s="63">
        <f>C1754*E1755</f>
        <v>11.375</v>
      </c>
      <c r="D1756" s="62">
        <f>D1754*1.25</f>
        <v>5.6875</v>
      </c>
      <c r="E1756" s="62">
        <f>E1754*1.25</f>
        <v>1.9</v>
      </c>
      <c r="F1756" s="68"/>
    </row>
    <row r="1757" spans="1:6" ht="16" thickBot="1">
      <c r="B1757" s="14">
        <f>B1754*B1752</f>
        <v>18.75</v>
      </c>
      <c r="C1757" s="45">
        <f>C1756*C1752</f>
        <v>568.75</v>
      </c>
      <c r="D1757" s="14">
        <f>D1756*D1752</f>
        <v>739.375</v>
      </c>
      <c r="E1757" s="45">
        <f>E1756*E1752</f>
        <v>380</v>
      </c>
      <c r="F1757" s="15">
        <f>SUM(B1757:E1757)</f>
        <v>1706.875</v>
      </c>
    </row>
    <row r="1758" spans="1:6">
      <c r="B1758" s="8"/>
      <c r="C1758" s="44"/>
      <c r="D1758" s="8"/>
      <c r="E1758" s="44"/>
      <c r="F1758" s="8"/>
    </row>
    <row r="1759" spans="1:6" ht="17" thickBot="1">
      <c r="B1759" s="537" t="s">
        <v>74</v>
      </c>
      <c r="C1759" s="538"/>
      <c r="D1759" s="538"/>
      <c r="E1759" s="538" t="s">
        <v>33</v>
      </c>
      <c r="F1759" s="538"/>
    </row>
    <row r="1760" spans="1:6">
      <c r="B1760" s="36" t="s">
        <v>56</v>
      </c>
      <c r="C1760" s="531" t="s">
        <v>46</v>
      </c>
      <c r="D1760" s="532"/>
      <c r="E1760" s="532"/>
      <c r="F1760" s="533"/>
    </row>
    <row r="1761" spans="1:9">
      <c r="B1761" s="33" t="s">
        <v>42</v>
      </c>
      <c r="C1761" s="41" t="s">
        <v>43</v>
      </c>
      <c r="D1761" s="40" t="s">
        <v>44</v>
      </c>
      <c r="E1761" s="41" t="s">
        <v>45</v>
      </c>
      <c r="F1761" s="48" t="s">
        <v>31</v>
      </c>
    </row>
    <row r="1762" spans="1:9">
      <c r="A1762" s="26" t="s">
        <v>70</v>
      </c>
      <c r="B1762" s="33">
        <f>B1745</f>
        <v>25</v>
      </c>
      <c r="C1762" s="42">
        <v>50</v>
      </c>
      <c r="D1762" s="40">
        <v>130</v>
      </c>
      <c r="E1762" s="42">
        <v>200</v>
      </c>
      <c r="F1762" s="48"/>
    </row>
    <row r="1763" spans="1:9" ht="16">
      <c r="B1763" s="534" t="s">
        <v>78</v>
      </c>
      <c r="C1763" s="535"/>
      <c r="D1763" s="535"/>
      <c r="E1763" s="535"/>
      <c r="F1763" s="536"/>
    </row>
    <row r="1764" spans="1:9">
      <c r="A1764" s="26" t="s">
        <v>71</v>
      </c>
      <c r="B1764" s="211">
        <f>B1754</f>
        <v>0.75</v>
      </c>
      <c r="C1764" s="9">
        <v>10.199999999999999</v>
      </c>
      <c r="D1764" s="9">
        <v>5.0999999999999996</v>
      </c>
      <c r="E1764" s="9">
        <v>1.7</v>
      </c>
      <c r="F1764" s="68"/>
    </row>
    <row r="1765" spans="1:9">
      <c r="A1765" s="10"/>
      <c r="B1765" s="519" t="s">
        <v>89</v>
      </c>
      <c r="C1765" s="520"/>
      <c r="D1765" s="520"/>
      <c r="E1765" s="13">
        <v>1.5</v>
      </c>
      <c r="F1765" s="40" t="s">
        <v>49</v>
      </c>
    </row>
    <row r="1766" spans="1:9" ht="16" thickBot="1">
      <c r="A1766" s="26" t="s">
        <v>71</v>
      </c>
      <c r="B1766" s="37" t="s">
        <v>33</v>
      </c>
      <c r="C1766" s="253">
        <f>C1764*E1765</f>
        <v>15.299999999999999</v>
      </c>
      <c r="D1766" s="62">
        <f>D1764*E1765</f>
        <v>7.6499999999999995</v>
      </c>
      <c r="E1766" s="142">
        <f>E1764*E1765</f>
        <v>2.5499999999999998</v>
      </c>
      <c r="F1766" s="67"/>
    </row>
    <row r="1767" spans="1:9" ht="16" thickBot="1">
      <c r="A1767" s="10"/>
      <c r="B1767" s="14">
        <f>B1757</f>
        <v>18.75</v>
      </c>
      <c r="C1767" s="45">
        <f>C1766*C1762</f>
        <v>765</v>
      </c>
      <c r="D1767" s="14">
        <f>D1766*D1762</f>
        <v>994.49999999999989</v>
      </c>
      <c r="E1767" s="45">
        <f>E1766*E1762</f>
        <v>509.99999999999994</v>
      </c>
      <c r="F1767" s="15">
        <f>SUM(B1767:E1767)</f>
        <v>2288.25</v>
      </c>
    </row>
    <row r="1769" spans="1:9" ht="17" thickBot="1">
      <c r="B1769" s="234" t="s">
        <v>79</v>
      </c>
      <c r="C1769" s="235"/>
      <c r="D1769" s="236"/>
      <c r="E1769" s="235"/>
      <c r="F1769" s="236"/>
    </row>
    <row r="1770" spans="1:9">
      <c r="B1770" s="237" t="s">
        <v>56</v>
      </c>
      <c r="C1770" s="521" t="s">
        <v>46</v>
      </c>
      <c r="D1770" s="522"/>
      <c r="E1770" s="522"/>
      <c r="F1770" s="523"/>
    </row>
    <row r="1771" spans="1:9">
      <c r="B1771" s="220" t="s">
        <v>42</v>
      </c>
      <c r="C1771" s="221" t="s">
        <v>43</v>
      </c>
      <c r="D1771" s="222" t="s">
        <v>44</v>
      </c>
      <c r="E1771" s="221" t="s">
        <v>45</v>
      </c>
      <c r="F1771" s="223" t="s">
        <v>31</v>
      </c>
    </row>
    <row r="1772" spans="1:9">
      <c r="A1772" s="26" t="s">
        <v>70</v>
      </c>
      <c r="B1772" s="220"/>
      <c r="C1772" s="225"/>
      <c r="D1772" s="222"/>
      <c r="E1772" s="225"/>
      <c r="F1772" s="223"/>
    </row>
    <row r="1773" spans="1:9" ht="16">
      <c r="B1773" s="524" t="s">
        <v>80</v>
      </c>
      <c r="C1773" s="525"/>
      <c r="D1773" s="525"/>
      <c r="E1773" s="525"/>
      <c r="F1773" s="526"/>
    </row>
    <row r="1774" spans="1:9">
      <c r="A1774" s="26" t="s">
        <v>71</v>
      </c>
      <c r="B1774" s="226"/>
      <c r="C1774" s="227"/>
      <c r="D1774" s="227"/>
      <c r="E1774" s="227"/>
      <c r="F1774" s="66"/>
      <c r="G1774" s="10"/>
      <c r="H1774" s="10"/>
      <c r="I1774" s="10"/>
    </row>
    <row r="1775" spans="1:9">
      <c r="B1775" s="527" t="s">
        <v>90</v>
      </c>
      <c r="C1775" s="528"/>
      <c r="D1775" s="528"/>
      <c r="E1775" s="239">
        <v>1.75</v>
      </c>
      <c r="F1775" s="222" t="s">
        <v>49</v>
      </c>
      <c r="G1775" s="10"/>
      <c r="H1775" s="10"/>
      <c r="I1775" s="10"/>
    </row>
    <row r="1776" spans="1:9">
      <c r="A1776" s="26" t="s">
        <v>71</v>
      </c>
      <c r="B1776" s="37" t="s">
        <v>33</v>
      </c>
      <c r="C1776" s="240">
        <f>C1774*E1775</f>
        <v>0</v>
      </c>
      <c r="D1776" s="228">
        <f>D1774*E1775</f>
        <v>0</v>
      </c>
      <c r="E1776" s="250">
        <f>E1774*E1775</f>
        <v>0</v>
      </c>
      <c r="F1776" s="67"/>
      <c r="G1776" s="10"/>
      <c r="H1776" s="10"/>
      <c r="I1776" s="10"/>
    </row>
  </sheetData>
  <mergeCells count="532">
    <mergeCell ref="B1763:F1763"/>
    <mergeCell ref="B1765:D1765"/>
    <mergeCell ref="C1770:F1770"/>
    <mergeCell ref="B1773:F1773"/>
    <mergeCell ref="B1775:D1775"/>
    <mergeCell ref="B1734:I1734"/>
    <mergeCell ref="B1736:F1736"/>
    <mergeCell ref="C1737:F1737"/>
    <mergeCell ref="C1743:F1743"/>
    <mergeCell ref="C1750:F1750"/>
    <mergeCell ref="B1753:F1753"/>
    <mergeCell ref="B1755:D1755"/>
    <mergeCell ref="B1759:F1759"/>
    <mergeCell ref="C1760:F1760"/>
    <mergeCell ref="B1718:F1718"/>
    <mergeCell ref="B1720:D1720"/>
    <mergeCell ref="C1725:F1725"/>
    <mergeCell ref="B1728:F1728"/>
    <mergeCell ref="B1730:D1730"/>
    <mergeCell ref="B1689:I1689"/>
    <mergeCell ref="B1691:F1691"/>
    <mergeCell ref="C1692:F1692"/>
    <mergeCell ref="C1698:F1698"/>
    <mergeCell ref="C1705:F1705"/>
    <mergeCell ref="B1708:F1708"/>
    <mergeCell ref="B1710:D1710"/>
    <mergeCell ref="B1714:F1714"/>
    <mergeCell ref="C1715:F1715"/>
    <mergeCell ref="B1324:D1324"/>
    <mergeCell ref="C1299:F1299"/>
    <mergeCell ref="B1302:F1302"/>
    <mergeCell ref="B1304:D1304"/>
    <mergeCell ref="B1308:F1308"/>
    <mergeCell ref="C1309:F1309"/>
    <mergeCell ref="B1312:F1312"/>
    <mergeCell ref="B1314:D1314"/>
    <mergeCell ref="C1319:F1319"/>
    <mergeCell ref="B1322:F1322"/>
    <mergeCell ref="B1266:F1266"/>
    <mergeCell ref="B1268:D1268"/>
    <mergeCell ref="C1273:F1273"/>
    <mergeCell ref="B1276:F1276"/>
    <mergeCell ref="B1278:D1278"/>
    <mergeCell ref="B1283:I1283"/>
    <mergeCell ref="B1285:F1285"/>
    <mergeCell ref="C1286:F1286"/>
    <mergeCell ref="C1292:F1292"/>
    <mergeCell ref="B1237:I1237"/>
    <mergeCell ref="B1239:F1239"/>
    <mergeCell ref="C1240:F1240"/>
    <mergeCell ref="C1246:F1246"/>
    <mergeCell ref="C1253:F1253"/>
    <mergeCell ref="B1256:F1256"/>
    <mergeCell ref="B1258:D1258"/>
    <mergeCell ref="B1262:F1262"/>
    <mergeCell ref="C1263:F1263"/>
    <mergeCell ref="B896:F896"/>
    <mergeCell ref="B898:D898"/>
    <mergeCell ref="C903:F903"/>
    <mergeCell ref="B906:F906"/>
    <mergeCell ref="B908:D908"/>
    <mergeCell ref="B867:I867"/>
    <mergeCell ref="B869:F869"/>
    <mergeCell ref="C870:F870"/>
    <mergeCell ref="C876:F876"/>
    <mergeCell ref="C883:F883"/>
    <mergeCell ref="B886:F886"/>
    <mergeCell ref="B888:D888"/>
    <mergeCell ref="B892:F892"/>
    <mergeCell ref="C893:F893"/>
    <mergeCell ref="B861:D861"/>
    <mergeCell ref="C836:F836"/>
    <mergeCell ref="B839:F839"/>
    <mergeCell ref="B841:D841"/>
    <mergeCell ref="B845:F845"/>
    <mergeCell ref="C846:F846"/>
    <mergeCell ref="B849:F849"/>
    <mergeCell ref="B851:D851"/>
    <mergeCell ref="C856:F856"/>
    <mergeCell ref="B859:F859"/>
    <mergeCell ref="B803:F803"/>
    <mergeCell ref="B805:D805"/>
    <mergeCell ref="C810:F810"/>
    <mergeCell ref="B813:F813"/>
    <mergeCell ref="B815:D815"/>
    <mergeCell ref="B820:I820"/>
    <mergeCell ref="B822:F822"/>
    <mergeCell ref="C823:F823"/>
    <mergeCell ref="C829:F829"/>
    <mergeCell ref="B774:I774"/>
    <mergeCell ref="B776:F776"/>
    <mergeCell ref="C777:F777"/>
    <mergeCell ref="C783:F783"/>
    <mergeCell ref="C790:F790"/>
    <mergeCell ref="B793:F793"/>
    <mergeCell ref="B795:D795"/>
    <mergeCell ref="B799:F799"/>
    <mergeCell ref="C800:F800"/>
    <mergeCell ref="C642:F642"/>
    <mergeCell ref="C649:F649"/>
    <mergeCell ref="B652:F652"/>
    <mergeCell ref="B654:D654"/>
    <mergeCell ref="B682:I682"/>
    <mergeCell ref="C698:F698"/>
    <mergeCell ref="B701:F701"/>
    <mergeCell ref="B703:D703"/>
    <mergeCell ref="B707:F707"/>
    <mergeCell ref="B658:F658"/>
    <mergeCell ref="C659:F659"/>
    <mergeCell ref="B662:F662"/>
    <mergeCell ref="B664:D664"/>
    <mergeCell ref="C669:F669"/>
    <mergeCell ref="B672:F672"/>
    <mergeCell ref="B674:D674"/>
    <mergeCell ref="C685:F685"/>
    <mergeCell ref="C691:F691"/>
    <mergeCell ref="B684:F684"/>
    <mergeCell ref="C599:F599"/>
    <mergeCell ref="B602:F602"/>
    <mergeCell ref="B604:D604"/>
    <mergeCell ref="B31:F31"/>
    <mergeCell ref="B33:D33"/>
    <mergeCell ref="B68:D68"/>
    <mergeCell ref="B94:I94"/>
    <mergeCell ref="B96:F96"/>
    <mergeCell ref="B47:I47"/>
    <mergeCell ref="B66:F66"/>
    <mergeCell ref="B43:D43"/>
    <mergeCell ref="B512:F512"/>
    <mergeCell ref="B532:I532"/>
    <mergeCell ref="B514:D514"/>
    <mergeCell ref="B482:I482"/>
    <mergeCell ref="B564:D564"/>
    <mergeCell ref="B367:D367"/>
    <mergeCell ref="B338:F338"/>
    <mergeCell ref="B269:D269"/>
    <mergeCell ref="B143:F143"/>
    <mergeCell ref="B431:I431"/>
    <mergeCell ref="B453:D453"/>
    <mergeCell ref="B457:F457"/>
    <mergeCell ref="C458:F458"/>
    <mergeCell ref="C468:F468"/>
    <mergeCell ref="B473:D473"/>
    <mergeCell ref="B434:F434"/>
    <mergeCell ref="C435:F435"/>
    <mergeCell ref="C441:F441"/>
    <mergeCell ref="C448:F448"/>
    <mergeCell ref="B451:F451"/>
    <mergeCell ref="B461:F461"/>
    <mergeCell ref="B463:D463"/>
    <mergeCell ref="B471:F471"/>
    <mergeCell ref="B317:F317"/>
    <mergeCell ref="B319:D319"/>
    <mergeCell ref="B287:I287"/>
    <mergeCell ref="B313:F313"/>
    <mergeCell ref="C314:F314"/>
    <mergeCell ref="C324:F324"/>
    <mergeCell ref="B327:F327"/>
    <mergeCell ref="B329:D329"/>
    <mergeCell ref="B382:I382"/>
    <mergeCell ref="B335:I335"/>
    <mergeCell ref="B365:F365"/>
    <mergeCell ref="C339:F339"/>
    <mergeCell ref="C345:F345"/>
    <mergeCell ref="C352:F352"/>
    <mergeCell ref="B355:F355"/>
    <mergeCell ref="B357:D357"/>
    <mergeCell ref="B361:F361"/>
    <mergeCell ref="C362:F362"/>
    <mergeCell ref="C372:F372"/>
    <mergeCell ref="B375:F375"/>
    <mergeCell ref="B377:D377"/>
    <mergeCell ref="B172:D172"/>
    <mergeCell ref="C177:F177"/>
    <mergeCell ref="B180:F180"/>
    <mergeCell ref="B237:I237"/>
    <mergeCell ref="B190:I190"/>
    <mergeCell ref="B209:F209"/>
    <mergeCell ref="B211:D211"/>
    <mergeCell ref="C226:F226"/>
    <mergeCell ref="B229:F229"/>
    <mergeCell ref="B231:D231"/>
    <mergeCell ref="B182:D182"/>
    <mergeCell ref="B192:F192"/>
    <mergeCell ref="C193:F193"/>
    <mergeCell ref="C199:F199"/>
    <mergeCell ref="C206:F206"/>
    <mergeCell ref="B215:F215"/>
    <mergeCell ref="C216:F216"/>
    <mergeCell ref="B219:F219"/>
    <mergeCell ref="B221:D221"/>
    <mergeCell ref="B141:I141"/>
    <mergeCell ref="C144:F144"/>
    <mergeCell ref="C150:F150"/>
    <mergeCell ref="C157:F157"/>
    <mergeCell ref="B160:F160"/>
    <mergeCell ref="B162:D162"/>
    <mergeCell ref="B166:F166"/>
    <mergeCell ref="C167:F167"/>
    <mergeCell ref="B170:F170"/>
    <mergeCell ref="B88:D88"/>
    <mergeCell ref="B113:F113"/>
    <mergeCell ref="B115:D115"/>
    <mergeCell ref="B119:F119"/>
    <mergeCell ref="B3:I3"/>
    <mergeCell ref="B41:F41"/>
    <mergeCell ref="B21:F21"/>
    <mergeCell ref="B4:F4"/>
    <mergeCell ref="B27:F27"/>
    <mergeCell ref="B23:D23"/>
    <mergeCell ref="B123:F123"/>
    <mergeCell ref="B125:D125"/>
    <mergeCell ref="B133:F133"/>
    <mergeCell ref="B135:D135"/>
    <mergeCell ref="C5:F5"/>
    <mergeCell ref="C11:F11"/>
    <mergeCell ref="C18:F18"/>
    <mergeCell ref="C28:F28"/>
    <mergeCell ref="C38:F38"/>
    <mergeCell ref="C50:F50"/>
    <mergeCell ref="C56:F56"/>
    <mergeCell ref="C63:F63"/>
    <mergeCell ref="C73:F73"/>
    <mergeCell ref="C83:F83"/>
    <mergeCell ref="C97:F97"/>
    <mergeCell ref="C103:F103"/>
    <mergeCell ref="C110:F110"/>
    <mergeCell ref="C120:F120"/>
    <mergeCell ref="C130:F130"/>
    <mergeCell ref="B49:F49"/>
    <mergeCell ref="B72:F72"/>
    <mergeCell ref="B76:F76"/>
    <mergeCell ref="B78:D78"/>
    <mergeCell ref="B86:F86"/>
    <mergeCell ref="B240:F240"/>
    <mergeCell ref="C241:F241"/>
    <mergeCell ref="C247:F247"/>
    <mergeCell ref="C254:F254"/>
    <mergeCell ref="B257:F257"/>
    <mergeCell ref="B259:D259"/>
    <mergeCell ref="B263:F263"/>
    <mergeCell ref="C264:F264"/>
    <mergeCell ref="B267:F267"/>
    <mergeCell ref="C274:F274"/>
    <mergeCell ref="B277:F277"/>
    <mergeCell ref="B279:D279"/>
    <mergeCell ref="B290:F290"/>
    <mergeCell ref="C291:F291"/>
    <mergeCell ref="C297:F297"/>
    <mergeCell ref="C304:F304"/>
    <mergeCell ref="B307:F307"/>
    <mergeCell ref="B309:D309"/>
    <mergeCell ref="B414:D414"/>
    <mergeCell ref="C419:F419"/>
    <mergeCell ref="B422:F422"/>
    <mergeCell ref="B424:D424"/>
    <mergeCell ref="B385:F385"/>
    <mergeCell ref="C386:F386"/>
    <mergeCell ref="C392:F392"/>
    <mergeCell ref="C399:F399"/>
    <mergeCell ref="B402:F402"/>
    <mergeCell ref="B404:D404"/>
    <mergeCell ref="B408:F408"/>
    <mergeCell ref="C409:F409"/>
    <mergeCell ref="B412:F412"/>
    <mergeCell ref="B485:F485"/>
    <mergeCell ref="C486:F486"/>
    <mergeCell ref="C492:F492"/>
    <mergeCell ref="C499:F499"/>
    <mergeCell ref="B502:F502"/>
    <mergeCell ref="B504:D504"/>
    <mergeCell ref="B508:F508"/>
    <mergeCell ref="C509:F509"/>
    <mergeCell ref="C519:F519"/>
    <mergeCell ref="B522:F522"/>
    <mergeCell ref="B524:D524"/>
    <mergeCell ref="B535:F535"/>
    <mergeCell ref="C536:F536"/>
    <mergeCell ref="C542:F542"/>
    <mergeCell ref="C549:F549"/>
    <mergeCell ref="B552:F552"/>
    <mergeCell ref="B554:D554"/>
    <mergeCell ref="B558:F558"/>
    <mergeCell ref="C559:F559"/>
    <mergeCell ref="B562:F562"/>
    <mergeCell ref="C569:F569"/>
    <mergeCell ref="B572:F572"/>
    <mergeCell ref="B574:D574"/>
    <mergeCell ref="B585:F585"/>
    <mergeCell ref="C586:F586"/>
    <mergeCell ref="C592:F592"/>
    <mergeCell ref="B582:I582"/>
    <mergeCell ref="B608:F608"/>
    <mergeCell ref="C609:F609"/>
    <mergeCell ref="B612:F612"/>
    <mergeCell ref="B614:D614"/>
    <mergeCell ref="C619:F619"/>
    <mergeCell ref="B622:F622"/>
    <mergeCell ref="B624:D624"/>
    <mergeCell ref="B635:F635"/>
    <mergeCell ref="C636:F636"/>
    <mergeCell ref="B633:I633"/>
    <mergeCell ref="B767:F767"/>
    <mergeCell ref="B769:D769"/>
    <mergeCell ref="C731:F731"/>
    <mergeCell ref="C737:F737"/>
    <mergeCell ref="C744:F744"/>
    <mergeCell ref="B747:F747"/>
    <mergeCell ref="B749:D749"/>
    <mergeCell ref="B753:F753"/>
    <mergeCell ref="C754:F754"/>
    <mergeCell ref="B757:F757"/>
    <mergeCell ref="B759:D759"/>
    <mergeCell ref="C708:F708"/>
    <mergeCell ref="B711:F711"/>
    <mergeCell ref="B713:D713"/>
    <mergeCell ref="C718:F718"/>
    <mergeCell ref="B721:F721"/>
    <mergeCell ref="B723:D723"/>
    <mergeCell ref="B728:I728"/>
    <mergeCell ref="B730:F730"/>
    <mergeCell ref="C764:F764"/>
    <mergeCell ref="B913:I913"/>
    <mergeCell ref="B915:F915"/>
    <mergeCell ref="C916:F916"/>
    <mergeCell ref="C922:F922"/>
    <mergeCell ref="C929:F929"/>
    <mergeCell ref="B932:F932"/>
    <mergeCell ref="B934:D934"/>
    <mergeCell ref="B938:F938"/>
    <mergeCell ref="C939:F939"/>
    <mergeCell ref="B942:F942"/>
    <mergeCell ref="B944:D944"/>
    <mergeCell ref="C949:F949"/>
    <mergeCell ref="B952:F952"/>
    <mergeCell ref="B954:D954"/>
    <mergeCell ref="B959:I959"/>
    <mergeCell ref="B961:F961"/>
    <mergeCell ref="C962:F962"/>
    <mergeCell ref="C968:F968"/>
    <mergeCell ref="C975:F975"/>
    <mergeCell ref="B978:F978"/>
    <mergeCell ref="B980:D980"/>
    <mergeCell ref="B984:F984"/>
    <mergeCell ref="C985:F985"/>
    <mergeCell ref="B988:F988"/>
    <mergeCell ref="B990:D990"/>
    <mergeCell ref="C995:F995"/>
    <mergeCell ref="B998:F998"/>
    <mergeCell ref="C1031:F1031"/>
    <mergeCell ref="B1034:F1034"/>
    <mergeCell ref="B1036:D1036"/>
    <mergeCell ref="C1041:F1041"/>
    <mergeCell ref="B1044:F1044"/>
    <mergeCell ref="B1046:D1046"/>
    <mergeCell ref="B1000:D1000"/>
    <mergeCell ref="B1005:I1005"/>
    <mergeCell ref="B1007:F1007"/>
    <mergeCell ref="C1008:F1008"/>
    <mergeCell ref="C1014:F1014"/>
    <mergeCell ref="C1021:F1021"/>
    <mergeCell ref="B1024:F1024"/>
    <mergeCell ref="B1026:D1026"/>
    <mergeCell ref="B1030:F1030"/>
    <mergeCell ref="B1053:I1053"/>
    <mergeCell ref="B1055:F1055"/>
    <mergeCell ref="C1056:F1056"/>
    <mergeCell ref="C1062:F1062"/>
    <mergeCell ref="C1069:F1069"/>
    <mergeCell ref="B1072:F1072"/>
    <mergeCell ref="B1074:D1074"/>
    <mergeCell ref="B1078:F1078"/>
    <mergeCell ref="C1079:F1079"/>
    <mergeCell ref="B1082:F1082"/>
    <mergeCell ref="B1084:D1084"/>
    <mergeCell ref="C1089:F1089"/>
    <mergeCell ref="B1092:F1092"/>
    <mergeCell ref="B1094:D1094"/>
    <mergeCell ref="B1099:I1099"/>
    <mergeCell ref="B1101:F1101"/>
    <mergeCell ref="C1102:F1102"/>
    <mergeCell ref="C1108:F1108"/>
    <mergeCell ref="C1115:F1115"/>
    <mergeCell ref="B1118:F1118"/>
    <mergeCell ref="B1120:D1120"/>
    <mergeCell ref="B1124:F1124"/>
    <mergeCell ref="C1125:F1125"/>
    <mergeCell ref="B1128:F1128"/>
    <mergeCell ref="B1130:D1130"/>
    <mergeCell ref="C1135:F1135"/>
    <mergeCell ref="B1138:F1138"/>
    <mergeCell ref="C1171:F1171"/>
    <mergeCell ref="B1174:F1174"/>
    <mergeCell ref="B1176:D1176"/>
    <mergeCell ref="C1181:F1181"/>
    <mergeCell ref="B1184:F1184"/>
    <mergeCell ref="B1186:D1186"/>
    <mergeCell ref="B1140:D1140"/>
    <mergeCell ref="B1145:I1145"/>
    <mergeCell ref="B1147:F1147"/>
    <mergeCell ref="C1148:F1148"/>
    <mergeCell ref="C1154:F1154"/>
    <mergeCell ref="C1161:F1161"/>
    <mergeCell ref="B1164:F1164"/>
    <mergeCell ref="B1166:D1166"/>
    <mergeCell ref="B1170:F1170"/>
    <mergeCell ref="B1220:F1220"/>
    <mergeCell ref="B1222:D1222"/>
    <mergeCell ref="C1227:F1227"/>
    <mergeCell ref="B1230:F1230"/>
    <mergeCell ref="B1232:D1232"/>
    <mergeCell ref="B1191:I1191"/>
    <mergeCell ref="B1193:F1193"/>
    <mergeCell ref="C1194:F1194"/>
    <mergeCell ref="C1200:F1200"/>
    <mergeCell ref="C1207:F1207"/>
    <mergeCell ref="B1210:F1210"/>
    <mergeCell ref="B1212:D1212"/>
    <mergeCell ref="B1216:F1216"/>
    <mergeCell ref="C1217:F1217"/>
    <mergeCell ref="B1329:I1329"/>
    <mergeCell ref="B1331:F1331"/>
    <mergeCell ref="C1332:F1332"/>
    <mergeCell ref="C1338:F1338"/>
    <mergeCell ref="C1345:F1345"/>
    <mergeCell ref="B1348:F1348"/>
    <mergeCell ref="B1350:D1350"/>
    <mergeCell ref="B1354:F1354"/>
    <mergeCell ref="C1355:F1355"/>
    <mergeCell ref="B1358:F1358"/>
    <mergeCell ref="B1360:D1360"/>
    <mergeCell ref="C1365:F1365"/>
    <mergeCell ref="B1368:F1368"/>
    <mergeCell ref="B1370:D1370"/>
    <mergeCell ref="B1374:I1374"/>
    <mergeCell ref="B1376:F1376"/>
    <mergeCell ref="C1377:F1377"/>
    <mergeCell ref="C1383:F1383"/>
    <mergeCell ref="C1390:F1390"/>
    <mergeCell ref="B1393:F1393"/>
    <mergeCell ref="B1395:D1395"/>
    <mergeCell ref="B1399:F1399"/>
    <mergeCell ref="C1400:F1400"/>
    <mergeCell ref="B1403:F1403"/>
    <mergeCell ref="B1405:D1405"/>
    <mergeCell ref="C1410:F1410"/>
    <mergeCell ref="B1413:F1413"/>
    <mergeCell ref="B1415:D1415"/>
    <mergeCell ref="B1419:I1419"/>
    <mergeCell ref="B1421:F1421"/>
    <mergeCell ref="C1422:F1422"/>
    <mergeCell ref="C1428:F1428"/>
    <mergeCell ref="C1435:F1435"/>
    <mergeCell ref="B1438:F1438"/>
    <mergeCell ref="B1440:D1440"/>
    <mergeCell ref="B1444:F1444"/>
    <mergeCell ref="C1445:F1445"/>
    <mergeCell ref="B1448:F1448"/>
    <mergeCell ref="B1450:D1450"/>
    <mergeCell ref="C1455:F1455"/>
    <mergeCell ref="B1458:F1458"/>
    <mergeCell ref="B1460:D1460"/>
    <mergeCell ref="B1464:I1464"/>
    <mergeCell ref="B1466:F1466"/>
    <mergeCell ref="C1467:F1467"/>
    <mergeCell ref="C1473:F1473"/>
    <mergeCell ref="C1480:F1480"/>
    <mergeCell ref="B1483:F1483"/>
    <mergeCell ref="B1485:D1485"/>
    <mergeCell ref="B1489:F1489"/>
    <mergeCell ref="C1490:F1490"/>
    <mergeCell ref="B1493:F1493"/>
    <mergeCell ref="B1495:D1495"/>
    <mergeCell ref="C1500:F1500"/>
    <mergeCell ref="B1503:F1503"/>
    <mergeCell ref="B1505:D1505"/>
    <mergeCell ref="B1509:I1509"/>
    <mergeCell ref="B1511:F1511"/>
    <mergeCell ref="C1512:F1512"/>
    <mergeCell ref="C1518:F1518"/>
    <mergeCell ref="C1525:F1525"/>
    <mergeCell ref="B1528:F1528"/>
    <mergeCell ref="B1530:D1530"/>
    <mergeCell ref="B1534:F1534"/>
    <mergeCell ref="C1535:F1535"/>
    <mergeCell ref="B1538:F1538"/>
    <mergeCell ref="B1540:D1540"/>
    <mergeCell ref="C1545:F1545"/>
    <mergeCell ref="B1548:F1548"/>
    <mergeCell ref="B1550:D1550"/>
    <mergeCell ref="B1554:I1554"/>
    <mergeCell ref="B1556:F1556"/>
    <mergeCell ref="C1557:F1557"/>
    <mergeCell ref="C1563:F1563"/>
    <mergeCell ref="C1570:F1570"/>
    <mergeCell ref="B1573:F1573"/>
    <mergeCell ref="B1575:D1575"/>
    <mergeCell ref="B1579:F1579"/>
    <mergeCell ref="C1580:F1580"/>
    <mergeCell ref="B1583:F1583"/>
    <mergeCell ref="B1585:D1585"/>
    <mergeCell ref="C1590:F1590"/>
    <mergeCell ref="B1593:F1593"/>
    <mergeCell ref="B1595:D1595"/>
    <mergeCell ref="B1599:I1599"/>
    <mergeCell ref="B1601:F1601"/>
    <mergeCell ref="C1602:F1602"/>
    <mergeCell ref="C1608:F1608"/>
    <mergeCell ref="C1615:F1615"/>
    <mergeCell ref="B1618:F1618"/>
    <mergeCell ref="B1620:D1620"/>
    <mergeCell ref="B1624:F1624"/>
    <mergeCell ref="C1625:F1625"/>
    <mergeCell ref="B1628:F1628"/>
    <mergeCell ref="B1630:D1630"/>
    <mergeCell ref="C1635:F1635"/>
    <mergeCell ref="B1638:F1638"/>
    <mergeCell ref="B1640:D1640"/>
    <mergeCell ref="B1644:I1644"/>
    <mergeCell ref="B1675:D1675"/>
    <mergeCell ref="C1680:F1680"/>
    <mergeCell ref="B1683:F1683"/>
    <mergeCell ref="B1685:D1685"/>
    <mergeCell ref="B1646:F1646"/>
    <mergeCell ref="C1647:F1647"/>
    <mergeCell ref="C1653:F1653"/>
    <mergeCell ref="C1660:F1660"/>
    <mergeCell ref="B1663:F1663"/>
    <mergeCell ref="B1665:D1665"/>
    <mergeCell ref="B1669:F1669"/>
    <mergeCell ref="C1670:F1670"/>
    <mergeCell ref="B1673:F1673"/>
  </mergeCells>
  <pageMargins left="0.7" right="0.7" top="0.75" bottom="0.75" header="0.3" footer="0.3"/>
  <pageSetup paperSize="256"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F2A34-384C-48A4-8412-982ADBEFED93}">
  <sheetPr codeName="Sheet4">
    <tabColor theme="4"/>
  </sheetPr>
  <dimension ref="A1:U180"/>
  <sheetViews>
    <sheetView workbookViewId="0"/>
  </sheetViews>
  <sheetFormatPr baseColWidth="10" defaultColWidth="8.83203125" defaultRowHeight="15"/>
  <cols>
    <col min="1" max="1" width="51.5" customWidth="1"/>
    <col min="2" max="2" width="25.1640625" style="51" customWidth="1"/>
    <col min="3" max="3" width="15.5" style="10" customWidth="1"/>
    <col min="4" max="4" width="16.6640625" style="51" customWidth="1"/>
    <col min="5" max="5" width="15.6640625" style="10" customWidth="1"/>
    <col min="6" max="6" width="18.6640625" style="51" customWidth="1"/>
    <col min="7" max="7" width="14.33203125" style="10" customWidth="1"/>
    <col min="8" max="8" width="19.33203125" style="51" customWidth="1"/>
    <col min="9" max="9" width="19.5" style="52" customWidth="1"/>
  </cols>
  <sheetData>
    <row r="1" spans="1:21" ht="126" customHeight="1" thickBot="1">
      <c r="A1" s="76" t="s">
        <v>33</v>
      </c>
      <c r="B1" s="77"/>
      <c r="C1" s="78"/>
      <c r="D1" s="77"/>
      <c r="E1" s="78"/>
      <c r="F1" s="77"/>
      <c r="G1" s="78"/>
      <c r="H1" s="77"/>
      <c r="I1" s="79"/>
      <c r="J1" s="127"/>
      <c r="K1" s="127"/>
      <c r="L1" s="127"/>
      <c r="M1" s="127"/>
      <c r="N1" s="127"/>
      <c r="O1" s="127"/>
      <c r="P1" s="127"/>
      <c r="Q1" s="127"/>
      <c r="R1" s="127"/>
      <c r="S1" s="127"/>
      <c r="T1" s="127"/>
      <c r="U1" s="127"/>
    </row>
    <row r="2" spans="1:21" ht="51.75" customHeight="1" thickBot="1">
      <c r="A2" s="513" t="s">
        <v>111</v>
      </c>
      <c r="B2" s="514"/>
      <c r="C2" s="514"/>
      <c r="D2" s="514"/>
      <c r="E2" s="514"/>
      <c r="F2" s="514"/>
      <c r="G2" s="514"/>
      <c r="H2" s="514"/>
      <c r="I2" s="515"/>
      <c r="J2" s="127"/>
      <c r="K2" s="127"/>
      <c r="L2" s="127"/>
      <c r="M2" s="127"/>
      <c r="N2" s="127"/>
      <c r="O2" s="127"/>
      <c r="P2" s="127"/>
      <c r="Q2" s="127"/>
      <c r="R2" s="127"/>
      <c r="S2" s="127"/>
      <c r="T2" s="127"/>
      <c r="U2" s="127"/>
    </row>
    <row r="3" spans="1:21">
      <c r="A3" s="558" t="s">
        <v>102</v>
      </c>
      <c r="B3" s="559"/>
      <c r="C3" s="559"/>
      <c r="D3" s="559"/>
      <c r="E3" s="559"/>
      <c r="F3" s="559"/>
      <c r="G3" s="559"/>
      <c r="H3" s="559"/>
      <c r="I3" s="560"/>
      <c r="J3" s="127"/>
      <c r="K3" s="127"/>
      <c r="L3" s="127"/>
      <c r="M3" s="127"/>
      <c r="N3" s="127"/>
      <c r="O3" s="127"/>
      <c r="P3" s="127"/>
      <c r="Q3" s="127"/>
      <c r="R3" s="127"/>
      <c r="S3" s="127"/>
      <c r="T3" s="127"/>
      <c r="U3" s="127"/>
    </row>
    <row r="4" spans="1:21" ht="43.5" customHeight="1">
      <c r="A4" s="558"/>
      <c r="B4" s="559"/>
      <c r="C4" s="559"/>
      <c r="D4" s="559"/>
      <c r="E4" s="559"/>
      <c r="F4" s="559"/>
      <c r="G4" s="559"/>
      <c r="H4" s="559"/>
      <c r="I4" s="560"/>
      <c r="J4" s="127"/>
      <c r="K4" s="127"/>
      <c r="L4" s="127"/>
      <c r="M4" s="127"/>
      <c r="N4" s="127"/>
      <c r="O4" s="127"/>
      <c r="P4" s="127"/>
      <c r="Q4" s="127"/>
      <c r="R4" s="127"/>
      <c r="S4" s="127"/>
      <c r="T4" s="127"/>
      <c r="U4" s="127"/>
    </row>
    <row r="5" spans="1:21" ht="45" customHeight="1">
      <c r="A5" s="564" t="s">
        <v>103</v>
      </c>
      <c r="B5" s="565"/>
      <c r="C5" s="565"/>
      <c r="D5" s="565"/>
      <c r="E5" s="565"/>
      <c r="F5" s="565"/>
      <c r="G5" s="565"/>
      <c r="H5" s="565"/>
      <c r="I5" s="566"/>
      <c r="J5" s="127"/>
      <c r="K5" s="127"/>
      <c r="L5" s="127"/>
      <c r="M5" s="127"/>
      <c r="N5" s="127"/>
      <c r="O5" s="127"/>
      <c r="P5" s="127"/>
      <c r="Q5" s="127"/>
      <c r="R5" s="127"/>
      <c r="S5" s="127"/>
      <c r="T5" s="127"/>
      <c r="U5" s="127"/>
    </row>
    <row r="6" spans="1:21">
      <c r="A6" s="561" t="s">
        <v>104</v>
      </c>
      <c r="B6" s="562"/>
      <c r="C6" s="562"/>
      <c r="D6" s="562"/>
      <c r="E6" s="562"/>
      <c r="F6" s="562"/>
      <c r="G6" s="562"/>
      <c r="H6" s="562"/>
      <c r="I6" s="563"/>
      <c r="J6" s="127"/>
      <c r="K6" s="127"/>
      <c r="L6" s="127"/>
      <c r="M6" s="127"/>
      <c r="N6" s="127"/>
      <c r="O6" s="127"/>
      <c r="P6" s="127"/>
      <c r="Q6" s="127"/>
      <c r="R6" s="127"/>
      <c r="S6" s="127"/>
      <c r="T6" s="127"/>
      <c r="U6" s="127"/>
    </row>
    <row r="7" spans="1:21" ht="51.75" customHeight="1">
      <c r="A7" s="561"/>
      <c r="B7" s="562"/>
      <c r="C7" s="562"/>
      <c r="D7" s="562"/>
      <c r="E7" s="562"/>
      <c r="F7" s="562"/>
      <c r="G7" s="562"/>
      <c r="H7" s="562"/>
      <c r="I7" s="563"/>
      <c r="J7" s="127"/>
      <c r="K7" s="127"/>
      <c r="L7" s="127"/>
      <c r="M7" s="127"/>
      <c r="N7" s="127"/>
      <c r="O7" s="127"/>
      <c r="P7" s="127"/>
      <c r="Q7" s="127"/>
      <c r="R7" s="127"/>
      <c r="S7" s="127"/>
      <c r="T7" s="127"/>
      <c r="U7" s="127"/>
    </row>
    <row r="8" spans="1:21" ht="45.75" customHeight="1">
      <c r="A8" s="567" t="s">
        <v>259</v>
      </c>
      <c r="B8" s="568"/>
      <c r="C8" s="568"/>
      <c r="D8" s="568"/>
      <c r="E8" s="568"/>
      <c r="F8" s="568"/>
      <c r="G8" s="568"/>
      <c r="H8" s="568"/>
      <c r="I8" s="569"/>
      <c r="J8" s="127"/>
      <c r="K8" s="127"/>
      <c r="L8" s="127"/>
      <c r="M8" s="127"/>
      <c r="N8" s="127"/>
      <c r="O8" s="127"/>
      <c r="P8" s="127"/>
      <c r="Q8" s="127"/>
      <c r="R8" s="127"/>
      <c r="S8" s="127"/>
      <c r="T8" s="127"/>
      <c r="U8" s="127"/>
    </row>
    <row r="9" spans="1:21" ht="39.75" customHeight="1">
      <c r="A9" s="540" t="s">
        <v>105</v>
      </c>
      <c r="B9" s="541"/>
      <c r="C9" s="541"/>
      <c r="D9" s="541"/>
      <c r="E9" s="541"/>
      <c r="F9" s="541"/>
      <c r="G9" s="541"/>
      <c r="H9" s="541"/>
      <c r="I9" s="542"/>
      <c r="J9" s="127"/>
      <c r="K9" s="127"/>
      <c r="L9" s="127"/>
      <c r="M9" s="127"/>
      <c r="N9" s="127"/>
      <c r="O9" s="127"/>
      <c r="P9" s="127"/>
      <c r="Q9" s="127"/>
      <c r="R9" s="127"/>
      <c r="S9" s="127"/>
      <c r="T9" s="127"/>
      <c r="U9" s="127"/>
    </row>
    <row r="10" spans="1:21" ht="47.25" customHeight="1">
      <c r="A10" s="543" t="s">
        <v>106</v>
      </c>
      <c r="B10" s="544"/>
      <c r="C10" s="544"/>
      <c r="D10" s="544"/>
      <c r="E10" s="544"/>
      <c r="F10" s="544"/>
      <c r="G10" s="544"/>
      <c r="H10" s="544"/>
      <c r="I10" s="545"/>
      <c r="J10" s="127"/>
      <c r="K10" s="127"/>
      <c r="L10" s="127"/>
      <c r="M10" s="127"/>
      <c r="N10" s="127"/>
      <c r="O10" s="127"/>
      <c r="P10" s="127"/>
      <c r="Q10" s="127"/>
      <c r="R10" s="127"/>
      <c r="S10" s="127"/>
      <c r="T10" s="127"/>
      <c r="U10" s="127"/>
    </row>
    <row r="11" spans="1:21" ht="60" customHeight="1">
      <c r="A11" s="546" t="s">
        <v>260</v>
      </c>
      <c r="B11" s="547"/>
      <c r="C11" s="547"/>
      <c r="D11" s="547"/>
      <c r="E11" s="547"/>
      <c r="F11" s="547"/>
      <c r="G11" s="547"/>
      <c r="H11" s="547"/>
      <c r="I11" s="548"/>
      <c r="J11" s="127"/>
      <c r="K11" s="127"/>
      <c r="L11" s="127"/>
      <c r="M11" s="127"/>
      <c r="N11" s="127"/>
      <c r="O11" s="127"/>
      <c r="P11" s="127"/>
      <c r="Q11" s="127"/>
      <c r="R11" s="127"/>
      <c r="S11" s="127"/>
      <c r="T11" s="127"/>
      <c r="U11" s="127"/>
    </row>
    <row r="12" spans="1:21" ht="42.75" customHeight="1">
      <c r="A12" s="549" t="s">
        <v>261</v>
      </c>
      <c r="B12" s="550"/>
      <c r="C12" s="550"/>
      <c r="D12" s="550"/>
      <c r="E12" s="550"/>
      <c r="F12" s="550"/>
      <c r="G12" s="550"/>
      <c r="H12" s="550"/>
      <c r="I12" s="551"/>
      <c r="J12" s="127"/>
      <c r="K12" s="127"/>
      <c r="L12" s="127"/>
      <c r="M12" s="127"/>
      <c r="N12" s="127"/>
      <c r="O12" s="127"/>
      <c r="P12" s="127"/>
      <c r="Q12" s="127"/>
      <c r="R12" s="127"/>
      <c r="S12" s="127"/>
      <c r="T12" s="127"/>
      <c r="U12" s="127"/>
    </row>
    <row r="13" spans="1:21" ht="44.25" customHeight="1">
      <c r="A13" s="552" t="s">
        <v>107</v>
      </c>
      <c r="B13" s="553"/>
      <c r="C13" s="553"/>
      <c r="D13" s="553"/>
      <c r="E13" s="553"/>
      <c r="F13" s="553"/>
      <c r="G13" s="553"/>
      <c r="H13" s="553"/>
      <c r="I13" s="554"/>
      <c r="J13" s="127"/>
      <c r="K13" s="127"/>
      <c r="L13" s="127"/>
      <c r="M13" s="127"/>
      <c r="N13" s="127"/>
      <c r="O13" s="127"/>
      <c r="P13" s="127"/>
      <c r="Q13" s="127"/>
      <c r="R13" s="127"/>
      <c r="S13" s="127"/>
      <c r="T13" s="127"/>
      <c r="U13" s="127"/>
    </row>
    <row r="14" spans="1:21" ht="39.75" customHeight="1">
      <c r="A14" s="555" t="s">
        <v>262</v>
      </c>
      <c r="B14" s="556"/>
      <c r="C14" s="556"/>
      <c r="D14" s="556"/>
      <c r="E14" s="556"/>
      <c r="F14" s="556"/>
      <c r="G14" s="556"/>
      <c r="H14" s="556"/>
      <c r="I14" s="557"/>
      <c r="J14" s="127"/>
      <c r="K14" s="127"/>
      <c r="L14" s="127"/>
      <c r="M14" s="127"/>
      <c r="N14" s="127"/>
      <c r="O14" s="127"/>
      <c r="P14" s="127"/>
      <c r="Q14" s="127"/>
      <c r="R14" s="127"/>
      <c r="S14" s="127"/>
      <c r="T14" s="127"/>
      <c r="U14" s="127"/>
    </row>
    <row r="15" spans="1:21" ht="45.75" customHeight="1">
      <c r="A15" s="540" t="s">
        <v>108</v>
      </c>
      <c r="B15" s="541"/>
      <c r="C15" s="541"/>
      <c r="D15" s="541"/>
      <c r="E15" s="541"/>
      <c r="F15" s="541"/>
      <c r="G15" s="541"/>
      <c r="H15" s="541"/>
      <c r="I15" s="542"/>
      <c r="J15" s="127"/>
      <c r="K15" s="127"/>
      <c r="L15" s="127"/>
      <c r="M15" s="127"/>
      <c r="N15" s="127"/>
      <c r="O15" s="127"/>
      <c r="P15" s="127"/>
      <c r="Q15" s="127"/>
      <c r="R15" s="127"/>
      <c r="S15" s="127"/>
      <c r="T15" s="127"/>
      <c r="U15" s="127"/>
    </row>
    <row r="16" spans="1:21" ht="34.5" customHeight="1">
      <c r="A16" s="543" t="s">
        <v>109</v>
      </c>
      <c r="B16" s="544"/>
      <c r="C16" s="544"/>
      <c r="D16" s="544"/>
      <c r="E16" s="544"/>
      <c r="F16" s="544"/>
      <c r="G16" s="544"/>
      <c r="H16" s="544"/>
      <c r="I16" s="545"/>
      <c r="J16" s="127"/>
      <c r="K16" s="127"/>
      <c r="L16" s="127"/>
      <c r="M16" s="127"/>
      <c r="N16" s="127"/>
      <c r="O16" s="127"/>
      <c r="P16" s="127"/>
      <c r="Q16" s="127"/>
      <c r="R16" s="127"/>
      <c r="S16" s="127"/>
      <c r="T16" s="127"/>
      <c r="U16" s="127"/>
    </row>
    <row r="17" spans="1:21" ht="30.75" customHeight="1">
      <c r="A17" s="546" t="s">
        <v>263</v>
      </c>
      <c r="B17" s="547"/>
      <c r="C17" s="547"/>
      <c r="D17" s="547"/>
      <c r="E17" s="547"/>
      <c r="F17" s="547"/>
      <c r="G17" s="547"/>
      <c r="H17" s="547"/>
      <c r="I17" s="548"/>
      <c r="J17" s="127"/>
      <c r="K17" s="127"/>
      <c r="L17" s="127"/>
      <c r="M17" s="127"/>
      <c r="N17" s="127"/>
      <c r="O17" s="127"/>
      <c r="P17" s="127"/>
      <c r="Q17" s="127"/>
      <c r="R17" s="127"/>
      <c r="S17" s="127"/>
      <c r="T17" s="127"/>
      <c r="U17" s="127"/>
    </row>
    <row r="18" spans="1:21" ht="101.25" customHeight="1">
      <c r="A18" s="549" t="s">
        <v>264</v>
      </c>
      <c r="B18" s="550"/>
      <c r="C18" s="550"/>
      <c r="D18" s="550"/>
      <c r="E18" s="550"/>
      <c r="F18" s="550"/>
      <c r="G18" s="550"/>
      <c r="H18" s="550"/>
      <c r="I18" s="551"/>
      <c r="J18" s="127"/>
      <c r="K18" s="127"/>
      <c r="L18" s="127"/>
      <c r="M18" s="127"/>
      <c r="N18" s="127"/>
      <c r="O18" s="127"/>
      <c r="P18" s="127"/>
      <c r="Q18" s="127"/>
      <c r="R18" s="127"/>
      <c r="S18" s="127"/>
      <c r="T18" s="127"/>
      <c r="U18" s="127"/>
    </row>
    <row r="19" spans="1:21" ht="42.75" customHeight="1">
      <c r="A19" s="552" t="s">
        <v>110</v>
      </c>
      <c r="B19" s="553"/>
      <c r="C19" s="553"/>
      <c r="D19" s="553"/>
      <c r="E19" s="553"/>
      <c r="F19" s="553"/>
      <c r="G19" s="553"/>
      <c r="H19" s="553"/>
      <c r="I19" s="554"/>
      <c r="J19" s="127"/>
      <c r="K19" s="127"/>
      <c r="L19" s="127"/>
      <c r="M19" s="127"/>
      <c r="N19" s="127"/>
      <c r="O19" s="127"/>
      <c r="P19" s="127"/>
      <c r="Q19" s="127"/>
      <c r="R19" s="127"/>
      <c r="S19" s="127"/>
      <c r="T19" s="127"/>
      <c r="U19" s="127"/>
    </row>
    <row r="20" spans="1:21" ht="42" customHeight="1">
      <c r="A20" s="555" t="s">
        <v>265</v>
      </c>
      <c r="B20" s="556"/>
      <c r="C20" s="556"/>
      <c r="D20" s="556"/>
      <c r="E20" s="556"/>
      <c r="F20" s="556"/>
      <c r="G20" s="556"/>
      <c r="H20" s="556"/>
      <c r="I20" s="557"/>
      <c r="J20" s="127"/>
      <c r="K20" s="127"/>
      <c r="L20" s="127"/>
      <c r="M20" s="127"/>
      <c r="N20" s="127"/>
      <c r="O20" s="127"/>
      <c r="P20" s="127"/>
      <c r="Q20" s="127"/>
      <c r="R20" s="127"/>
      <c r="S20" s="127"/>
      <c r="T20" s="127"/>
      <c r="U20" s="127"/>
    </row>
    <row r="21" spans="1:21" ht="75" customHeight="1">
      <c r="A21" s="540" t="s">
        <v>266</v>
      </c>
      <c r="B21" s="541"/>
      <c r="C21" s="541"/>
      <c r="D21" s="541"/>
      <c r="E21" s="541"/>
      <c r="F21" s="541"/>
      <c r="G21" s="541"/>
      <c r="H21" s="541"/>
      <c r="I21" s="542"/>
      <c r="J21" s="127"/>
      <c r="K21" s="127"/>
      <c r="L21" s="127"/>
      <c r="M21" s="127"/>
      <c r="N21" s="127"/>
      <c r="O21" s="127"/>
      <c r="P21" s="127"/>
      <c r="Q21" s="127"/>
      <c r="R21" s="127"/>
      <c r="S21" s="127"/>
      <c r="T21" s="127"/>
      <c r="U21" s="127"/>
    </row>
    <row r="22" spans="1:21" ht="107.25" customHeight="1">
      <c r="A22" s="543" t="s">
        <v>267</v>
      </c>
      <c r="B22" s="544"/>
      <c r="C22" s="544"/>
      <c r="D22" s="544"/>
      <c r="E22" s="544"/>
      <c r="F22" s="544"/>
      <c r="G22" s="544"/>
      <c r="H22" s="544"/>
      <c r="I22" s="545"/>
      <c r="J22" s="127"/>
      <c r="K22" s="127"/>
      <c r="L22" s="127"/>
      <c r="M22" s="127"/>
      <c r="N22" s="127"/>
      <c r="O22" s="127"/>
      <c r="P22" s="127"/>
      <c r="Q22" s="127"/>
      <c r="R22" s="127"/>
      <c r="S22" s="127"/>
      <c r="T22" s="127"/>
      <c r="U22" s="127"/>
    </row>
    <row r="23" spans="1:21" ht="101.25" customHeight="1">
      <c r="A23" s="546" t="s">
        <v>113</v>
      </c>
      <c r="B23" s="547"/>
      <c r="C23" s="547"/>
      <c r="D23" s="547"/>
      <c r="E23" s="547"/>
      <c r="F23" s="547"/>
      <c r="G23" s="547"/>
      <c r="H23" s="547"/>
      <c r="I23" s="548"/>
      <c r="J23" s="127"/>
      <c r="K23" s="127"/>
      <c r="L23" s="127"/>
      <c r="M23" s="127"/>
      <c r="N23" s="127"/>
      <c r="O23" s="127"/>
      <c r="P23" s="127"/>
      <c r="Q23" s="127"/>
      <c r="R23" s="127"/>
      <c r="S23" s="127"/>
      <c r="T23" s="127"/>
      <c r="U23" s="127"/>
    </row>
    <row r="24" spans="1:21" ht="102" customHeight="1">
      <c r="A24" s="549" t="s">
        <v>112</v>
      </c>
      <c r="B24" s="550"/>
      <c r="C24" s="550"/>
      <c r="D24" s="550"/>
      <c r="E24" s="550"/>
      <c r="F24" s="550"/>
      <c r="G24" s="550"/>
      <c r="H24" s="550"/>
      <c r="I24" s="551"/>
      <c r="J24" s="127"/>
      <c r="K24" s="127"/>
      <c r="L24" s="127"/>
      <c r="M24" s="127"/>
      <c r="N24" s="127"/>
      <c r="O24" s="127"/>
      <c r="P24" s="127"/>
      <c r="Q24" s="127"/>
      <c r="R24" s="127"/>
      <c r="S24" s="127"/>
      <c r="T24" s="127"/>
      <c r="U24" s="127"/>
    </row>
    <row r="25" spans="1:21" ht="81" customHeight="1">
      <c r="A25" s="590" t="s">
        <v>115</v>
      </c>
      <c r="B25" s="591"/>
      <c r="C25" s="591"/>
      <c r="D25" s="591"/>
      <c r="E25" s="591"/>
      <c r="F25" s="591"/>
      <c r="G25" s="591"/>
      <c r="H25" s="591"/>
      <c r="I25" s="592"/>
      <c r="J25" s="127"/>
      <c r="K25" s="127"/>
      <c r="L25" s="127"/>
      <c r="M25" s="127"/>
      <c r="N25" s="127"/>
      <c r="O25" s="127"/>
      <c r="P25" s="127"/>
      <c r="Q25" s="127"/>
      <c r="R25" s="127"/>
      <c r="S25" s="127"/>
      <c r="T25" s="127"/>
      <c r="U25" s="127"/>
    </row>
    <row r="26" spans="1:21" ht="22.5" customHeight="1">
      <c r="A26" s="593"/>
      <c r="B26" s="594"/>
      <c r="C26" s="594"/>
      <c r="D26" s="594"/>
      <c r="E26" s="594"/>
      <c r="F26" s="594"/>
      <c r="G26" s="594"/>
      <c r="H26" s="594"/>
      <c r="I26" s="595"/>
      <c r="J26" s="127"/>
      <c r="K26" s="127"/>
      <c r="L26" s="127"/>
      <c r="M26" s="127"/>
      <c r="N26" s="127"/>
      <c r="O26" s="127"/>
      <c r="P26" s="127"/>
      <c r="Q26" s="127"/>
      <c r="R26" s="127"/>
      <c r="S26" s="127"/>
      <c r="T26" s="127"/>
      <c r="U26" s="127"/>
    </row>
    <row r="27" spans="1:21" ht="16" thickBot="1">
      <c r="A27" s="90"/>
      <c r="B27" s="91"/>
      <c r="C27" s="91"/>
      <c r="D27" s="91"/>
      <c r="E27" s="91"/>
      <c r="F27" s="91"/>
      <c r="G27" s="91"/>
      <c r="H27" s="91"/>
      <c r="I27" s="92"/>
      <c r="J27" s="127"/>
      <c r="K27" s="127"/>
      <c r="L27" s="127"/>
      <c r="M27" s="127"/>
      <c r="N27" s="127"/>
      <c r="O27" s="127"/>
      <c r="P27" s="127"/>
      <c r="Q27" s="127"/>
      <c r="R27" s="127"/>
      <c r="S27" s="127"/>
      <c r="T27" s="127"/>
      <c r="U27" s="127"/>
    </row>
    <row r="28" spans="1:21" ht="25">
      <c r="A28" s="507" t="s">
        <v>114</v>
      </c>
      <c r="B28" s="508"/>
      <c r="C28" s="508"/>
      <c r="D28" s="508"/>
      <c r="E28" s="508"/>
      <c r="F28" s="508"/>
      <c r="G28" s="508"/>
      <c r="H28" s="508"/>
      <c r="I28" s="508"/>
      <c r="J28" s="127"/>
      <c r="K28" s="127"/>
      <c r="L28" s="127"/>
      <c r="M28" s="127"/>
      <c r="N28" s="127"/>
      <c r="O28" s="127"/>
      <c r="P28" s="127"/>
      <c r="Q28" s="127"/>
      <c r="R28" s="127"/>
      <c r="S28" s="127"/>
      <c r="T28" s="127"/>
      <c r="U28" s="127"/>
    </row>
    <row r="29" spans="1:21">
      <c r="A29" s="83"/>
      <c r="B29" s="83"/>
      <c r="C29" s="83"/>
      <c r="D29" s="83"/>
      <c r="E29" s="83"/>
      <c r="F29" s="83"/>
      <c r="G29" s="83"/>
      <c r="H29" s="83"/>
      <c r="I29" s="83"/>
      <c r="J29" s="127"/>
      <c r="K29" s="127"/>
      <c r="L29" s="127"/>
      <c r="M29" s="127"/>
      <c r="N29" s="127"/>
      <c r="O29" s="127"/>
      <c r="P29" s="127"/>
      <c r="Q29" s="127"/>
      <c r="R29" s="127"/>
      <c r="S29" s="127"/>
      <c r="T29" s="127"/>
      <c r="U29" s="127"/>
    </row>
    <row r="30" spans="1:21" ht="53.25" customHeight="1">
      <c r="A30" s="570" t="s">
        <v>96</v>
      </c>
      <c r="B30" s="571"/>
      <c r="C30" s="571"/>
      <c r="D30" s="571"/>
      <c r="E30" s="571"/>
      <c r="F30" s="571"/>
      <c r="G30" s="571"/>
      <c r="H30" s="571"/>
      <c r="I30" s="571"/>
      <c r="J30" s="127"/>
      <c r="K30" s="127"/>
      <c r="L30" s="127"/>
      <c r="M30" s="127"/>
      <c r="N30" s="127"/>
      <c r="O30" s="127"/>
      <c r="P30" s="127"/>
      <c r="Q30" s="127"/>
      <c r="R30" s="127"/>
      <c r="S30" s="127"/>
      <c r="T30" s="127"/>
      <c r="U30" s="127"/>
    </row>
    <row r="31" spans="1:21" ht="87.75" customHeight="1" thickBot="1">
      <c r="A31" s="582" t="s">
        <v>100</v>
      </c>
      <c r="B31" s="583"/>
      <c r="C31" s="583"/>
      <c r="D31" s="583"/>
      <c r="E31" s="583"/>
      <c r="F31" s="583"/>
      <c r="G31" s="583"/>
      <c r="H31" s="583"/>
      <c r="I31" s="583"/>
      <c r="J31" s="127"/>
      <c r="K31" s="127"/>
      <c r="L31" s="127"/>
      <c r="M31" s="127"/>
      <c r="N31" s="127"/>
      <c r="O31" s="127"/>
      <c r="P31" s="127"/>
      <c r="Q31" s="127"/>
      <c r="R31" s="127"/>
      <c r="S31" s="127"/>
      <c r="T31" s="127"/>
      <c r="U31" s="127"/>
    </row>
    <row r="32" spans="1:21" ht="144.75" customHeight="1" thickBot="1">
      <c r="A32" s="587" t="s">
        <v>268</v>
      </c>
      <c r="B32" s="588"/>
      <c r="C32" s="588"/>
      <c r="D32" s="588"/>
      <c r="E32" s="588"/>
      <c r="F32" s="588"/>
      <c r="G32" s="588"/>
      <c r="H32" s="588"/>
      <c r="I32" s="589"/>
      <c r="J32" s="127"/>
      <c r="K32" s="127"/>
      <c r="L32" s="127"/>
      <c r="M32" s="127"/>
      <c r="N32" s="127"/>
      <c r="O32" s="127"/>
      <c r="P32" s="127"/>
      <c r="Q32" s="127"/>
      <c r="R32" s="127"/>
      <c r="S32" s="127"/>
      <c r="T32" s="127"/>
      <c r="U32" s="127"/>
    </row>
    <row r="33" spans="1:21" ht="35" thickBot="1">
      <c r="A33" s="128" t="s">
        <v>143</v>
      </c>
      <c r="B33" s="72" t="s">
        <v>88</v>
      </c>
      <c r="C33" s="110" t="s">
        <v>42</v>
      </c>
      <c r="D33" s="120" t="s">
        <v>82</v>
      </c>
      <c r="E33" s="112" t="s">
        <v>83</v>
      </c>
      <c r="F33" s="121" t="s">
        <v>84</v>
      </c>
      <c r="G33" s="114" t="s">
        <v>85</v>
      </c>
      <c r="H33" s="115" t="s">
        <v>86</v>
      </c>
      <c r="I33" s="119" t="s">
        <v>87</v>
      </c>
      <c r="J33" s="127"/>
      <c r="K33" s="127"/>
      <c r="L33" s="127"/>
      <c r="M33" s="127"/>
      <c r="N33" s="127"/>
      <c r="O33" s="127"/>
      <c r="P33" s="127"/>
      <c r="Q33" s="127"/>
      <c r="R33" s="127"/>
      <c r="S33" s="127"/>
      <c r="T33" s="127"/>
      <c r="U33" s="127"/>
    </row>
    <row r="34" spans="1:21">
      <c r="A34" s="262" t="s">
        <v>173</v>
      </c>
      <c r="B34" s="140">
        <v>255.9</v>
      </c>
      <c r="C34" s="108">
        <v>59.9</v>
      </c>
      <c r="D34" s="181">
        <v>0.4</v>
      </c>
      <c r="E34" s="54">
        <v>36</v>
      </c>
      <c r="F34" s="184">
        <v>0.4</v>
      </c>
      <c r="G34" s="57">
        <v>132</v>
      </c>
      <c r="H34" s="188">
        <v>7.0000000000000007E-2</v>
      </c>
      <c r="I34" s="116">
        <v>28</v>
      </c>
      <c r="J34" s="127"/>
      <c r="K34" s="127"/>
      <c r="L34" s="127"/>
      <c r="M34" s="127"/>
      <c r="N34" s="127"/>
      <c r="O34" s="127"/>
      <c r="P34" s="127"/>
      <c r="Q34" s="127"/>
      <c r="R34" s="127"/>
      <c r="S34" s="127"/>
      <c r="T34" s="127"/>
      <c r="U34" s="127"/>
    </row>
    <row r="35" spans="1:21">
      <c r="A35" s="262" t="s">
        <v>59</v>
      </c>
      <c r="B35" s="71">
        <v>275.89999999999998</v>
      </c>
      <c r="C35" s="108">
        <v>79.900000000000006</v>
      </c>
      <c r="D35" s="181">
        <v>0.4</v>
      </c>
      <c r="E35" s="54">
        <v>36</v>
      </c>
      <c r="F35" s="184">
        <v>0.4</v>
      </c>
      <c r="G35" s="57">
        <v>132</v>
      </c>
      <c r="H35" s="188">
        <v>7.0000000000000007E-2</v>
      </c>
      <c r="I35" s="116">
        <v>28</v>
      </c>
      <c r="J35" s="127"/>
      <c r="K35" s="127"/>
      <c r="L35" s="127"/>
      <c r="M35" s="127"/>
      <c r="N35" s="127"/>
      <c r="O35" s="127"/>
      <c r="P35" s="127"/>
      <c r="Q35" s="127"/>
      <c r="R35" s="127"/>
      <c r="S35" s="127"/>
      <c r="T35" s="127"/>
      <c r="U35" s="127"/>
    </row>
    <row r="36" spans="1:21">
      <c r="A36" s="262" t="s">
        <v>256</v>
      </c>
      <c r="B36" s="140">
        <v>285.89999999999998</v>
      </c>
      <c r="C36" s="108">
        <v>89.9</v>
      </c>
      <c r="D36" s="181">
        <v>0.4</v>
      </c>
      <c r="E36" s="54">
        <v>36</v>
      </c>
      <c r="F36" s="184">
        <v>0.4</v>
      </c>
      <c r="G36" s="57">
        <v>132</v>
      </c>
      <c r="H36" s="188">
        <v>7.0000000000000007E-2</v>
      </c>
      <c r="I36" s="116">
        <v>28</v>
      </c>
      <c r="J36" s="127"/>
      <c r="K36" s="127"/>
      <c r="L36" s="127"/>
      <c r="M36" s="127"/>
      <c r="N36" s="127"/>
      <c r="O36" s="127"/>
      <c r="P36" s="127"/>
      <c r="Q36" s="127"/>
      <c r="R36" s="127"/>
      <c r="S36" s="127"/>
      <c r="T36" s="127"/>
      <c r="U36" s="127"/>
    </row>
    <row r="37" spans="1:21">
      <c r="A37" s="262" t="s">
        <v>300</v>
      </c>
      <c r="B37" s="140">
        <v>387.6</v>
      </c>
      <c r="C37" s="108">
        <v>4</v>
      </c>
      <c r="D37" s="181">
        <v>0.78</v>
      </c>
      <c r="E37" s="54">
        <v>70.2</v>
      </c>
      <c r="F37" s="184">
        <v>0.78</v>
      </c>
      <c r="G37" s="57">
        <v>257.39999999999998</v>
      </c>
      <c r="H37" s="188">
        <v>0.14000000000000001</v>
      </c>
      <c r="I37" s="116">
        <v>56</v>
      </c>
      <c r="J37" s="127"/>
      <c r="K37" s="127"/>
      <c r="L37" s="127"/>
      <c r="M37" s="127"/>
      <c r="N37" s="127"/>
      <c r="O37" s="127"/>
      <c r="P37" s="127"/>
      <c r="Q37" s="127"/>
      <c r="R37" s="127"/>
      <c r="S37" s="127"/>
      <c r="T37" s="127"/>
      <c r="U37" s="127"/>
    </row>
    <row r="38" spans="1:21">
      <c r="A38" s="262" t="s">
        <v>257</v>
      </c>
      <c r="B38" s="140">
        <v>391.1</v>
      </c>
      <c r="C38" s="108">
        <v>189.7</v>
      </c>
      <c r="D38" s="181">
        <v>0.42</v>
      </c>
      <c r="E38" s="54">
        <v>37.799999999999997</v>
      </c>
      <c r="F38" s="184">
        <v>0.42</v>
      </c>
      <c r="G38" s="57">
        <v>138.6</v>
      </c>
      <c r="H38" s="188">
        <v>7.0000000000000007E-2</v>
      </c>
      <c r="I38" s="116">
        <v>25</v>
      </c>
      <c r="J38" s="127"/>
      <c r="K38" s="127"/>
      <c r="L38" s="127"/>
      <c r="M38" s="127"/>
      <c r="N38" s="127"/>
      <c r="O38" s="127"/>
      <c r="P38" s="127"/>
      <c r="Q38" s="127"/>
      <c r="R38" s="127"/>
      <c r="S38" s="127"/>
      <c r="T38" s="127"/>
      <c r="U38" s="127"/>
    </row>
    <row r="39" spans="1:21">
      <c r="A39" s="267" t="s">
        <v>181</v>
      </c>
      <c r="B39" s="140">
        <v>498.83</v>
      </c>
      <c r="C39" s="108">
        <v>22.43</v>
      </c>
      <c r="D39" s="181">
        <v>0.98</v>
      </c>
      <c r="E39" s="54">
        <v>88.2</v>
      </c>
      <c r="F39" s="184">
        <v>0.98</v>
      </c>
      <c r="G39" s="57">
        <v>323.39999999999998</v>
      </c>
      <c r="H39" s="188">
        <v>0.16200000000000001</v>
      </c>
      <c r="I39" s="116">
        <v>64.8</v>
      </c>
      <c r="J39" s="127"/>
      <c r="K39" s="127"/>
      <c r="L39" s="127"/>
      <c r="M39" s="127"/>
      <c r="N39" s="127"/>
      <c r="O39" s="127"/>
      <c r="P39" s="127"/>
      <c r="Q39" s="127"/>
      <c r="R39" s="127"/>
      <c r="S39" s="127"/>
      <c r="T39" s="127"/>
      <c r="U39" s="127"/>
    </row>
    <row r="40" spans="1:21">
      <c r="A40" s="262" t="s">
        <v>253</v>
      </c>
      <c r="B40" s="140">
        <v>565.19000000000005</v>
      </c>
      <c r="C40" s="108">
        <v>289.99</v>
      </c>
      <c r="D40" s="181">
        <v>0.56000000000000005</v>
      </c>
      <c r="E40" s="54">
        <v>50.4</v>
      </c>
      <c r="F40" s="184">
        <v>0.56000000000000005</v>
      </c>
      <c r="G40" s="57">
        <v>184.8</v>
      </c>
      <c r="H40" s="188">
        <v>0.1</v>
      </c>
      <c r="I40" s="116">
        <v>40</v>
      </c>
      <c r="J40" s="127"/>
      <c r="K40" s="127"/>
      <c r="L40" s="127"/>
      <c r="M40" s="127"/>
      <c r="N40" s="127"/>
      <c r="O40" s="127"/>
      <c r="P40" s="127"/>
      <c r="Q40" s="127"/>
      <c r="R40" s="127"/>
      <c r="S40" s="127"/>
      <c r="T40" s="127"/>
      <c r="U40" s="127"/>
    </row>
    <row r="41" spans="1:21">
      <c r="A41" s="266" t="s">
        <v>165</v>
      </c>
      <c r="B41" s="71">
        <v>626.43000000000006</v>
      </c>
      <c r="C41" s="108">
        <v>84.43</v>
      </c>
      <c r="D41" s="181">
        <v>1.1000000000000001</v>
      </c>
      <c r="E41" s="54">
        <v>99</v>
      </c>
      <c r="F41" s="184">
        <v>1.1000000000000001</v>
      </c>
      <c r="G41" s="57">
        <v>363</v>
      </c>
      <c r="H41" s="188">
        <v>0.2</v>
      </c>
      <c r="I41" s="116">
        <v>80</v>
      </c>
      <c r="J41" s="127"/>
      <c r="K41" s="127"/>
      <c r="L41" s="127"/>
      <c r="M41" s="127"/>
      <c r="N41" s="127"/>
      <c r="O41" s="127"/>
      <c r="P41" s="127"/>
      <c r="Q41" s="127"/>
      <c r="R41" s="127"/>
      <c r="S41" s="127"/>
      <c r="T41" s="127"/>
      <c r="U41" s="127"/>
    </row>
    <row r="42" spans="1:21">
      <c r="A42" s="267" t="s">
        <v>95</v>
      </c>
      <c r="B42" s="153">
        <v>810.92000000000007</v>
      </c>
      <c r="C42" s="154">
        <v>80.92</v>
      </c>
      <c r="D42" s="255">
        <v>1.5</v>
      </c>
      <c r="E42" s="154">
        <v>135</v>
      </c>
      <c r="F42" s="257">
        <v>1.5</v>
      </c>
      <c r="G42" s="157">
        <v>495</v>
      </c>
      <c r="H42" s="259">
        <v>0.25</v>
      </c>
      <c r="I42" s="116">
        <v>100</v>
      </c>
      <c r="J42" s="127"/>
      <c r="K42" s="127"/>
      <c r="L42" s="127"/>
      <c r="M42" s="127"/>
      <c r="N42" s="127"/>
      <c r="O42" s="127"/>
      <c r="P42" s="127"/>
      <c r="Q42" s="127"/>
      <c r="R42" s="127"/>
      <c r="S42" s="127"/>
      <c r="T42" s="127"/>
      <c r="U42" s="127"/>
    </row>
    <row r="43" spans="1:21">
      <c r="A43" s="266" t="s">
        <v>289</v>
      </c>
      <c r="B43" s="71">
        <v>902</v>
      </c>
      <c r="C43" s="108">
        <v>68</v>
      </c>
      <c r="D43" s="181">
        <v>1.7</v>
      </c>
      <c r="E43" s="54">
        <v>153</v>
      </c>
      <c r="F43" s="184">
        <v>1.7</v>
      </c>
      <c r="G43" s="57">
        <v>561</v>
      </c>
      <c r="H43" s="188">
        <v>0.3</v>
      </c>
      <c r="I43" s="116">
        <v>120</v>
      </c>
      <c r="J43" s="127"/>
      <c r="K43" s="127"/>
      <c r="L43" s="127"/>
      <c r="M43" s="127"/>
      <c r="N43" s="127"/>
      <c r="O43" s="127"/>
      <c r="P43" s="127"/>
      <c r="Q43" s="127"/>
      <c r="R43" s="127"/>
      <c r="S43" s="127"/>
      <c r="T43" s="127"/>
      <c r="U43" s="127"/>
    </row>
    <row r="44" spans="1:21">
      <c r="A44" s="16" t="s">
        <v>135</v>
      </c>
      <c r="B44" s="71">
        <v>925.46</v>
      </c>
      <c r="C44" s="108">
        <v>49.46</v>
      </c>
      <c r="D44" s="181">
        <v>1.8</v>
      </c>
      <c r="E44" s="54">
        <v>162</v>
      </c>
      <c r="F44" s="184">
        <v>1.8</v>
      </c>
      <c r="G44" s="57">
        <v>594</v>
      </c>
      <c r="H44" s="188">
        <v>0.3</v>
      </c>
      <c r="I44" s="116">
        <v>120</v>
      </c>
      <c r="J44" s="127"/>
      <c r="K44" s="127"/>
      <c r="L44" s="127"/>
      <c r="M44" s="127"/>
      <c r="N44" s="127"/>
      <c r="O44" s="127"/>
      <c r="P44" s="127"/>
      <c r="Q44" s="127"/>
      <c r="R44" s="127"/>
      <c r="S44" s="127"/>
      <c r="T44" s="127"/>
      <c r="U44" s="127"/>
    </row>
    <row r="45" spans="1:21">
      <c r="A45" s="16" t="s">
        <v>169</v>
      </c>
      <c r="B45" s="71">
        <v>960.79</v>
      </c>
      <c r="C45" s="108">
        <v>17.989999999999998</v>
      </c>
      <c r="D45" s="181">
        <v>1.94</v>
      </c>
      <c r="E45" s="54">
        <v>174.6</v>
      </c>
      <c r="F45" s="184">
        <v>1.94</v>
      </c>
      <c r="G45" s="57">
        <v>640.20000000000005</v>
      </c>
      <c r="H45" s="188">
        <v>0.32</v>
      </c>
      <c r="I45" s="116">
        <v>128</v>
      </c>
      <c r="J45" s="127"/>
      <c r="K45" s="127"/>
      <c r="L45" s="127"/>
      <c r="M45" s="127"/>
      <c r="N45" s="127"/>
      <c r="O45" s="127"/>
      <c r="P45" s="127"/>
      <c r="Q45" s="127"/>
      <c r="R45" s="127"/>
      <c r="S45" s="127"/>
      <c r="T45" s="127"/>
      <c r="U45" s="127"/>
    </row>
    <row r="46" spans="1:21">
      <c r="A46" s="266" t="s">
        <v>290</v>
      </c>
      <c r="B46" s="71">
        <v>1134.1999999999998</v>
      </c>
      <c r="C46" s="108">
        <v>25</v>
      </c>
      <c r="D46" s="181">
        <v>2.2599999999999998</v>
      </c>
      <c r="E46" s="54">
        <v>203.4</v>
      </c>
      <c r="F46" s="184">
        <v>2.2599999999999998</v>
      </c>
      <c r="G46" s="57">
        <v>745.8</v>
      </c>
      <c r="H46" s="188">
        <v>0.4</v>
      </c>
      <c r="I46" s="116">
        <v>160</v>
      </c>
      <c r="J46" s="127"/>
      <c r="K46" s="127"/>
      <c r="L46" s="127"/>
      <c r="M46" s="127"/>
      <c r="N46" s="127"/>
      <c r="O46" s="127"/>
      <c r="P46" s="127"/>
      <c r="Q46" s="127"/>
      <c r="R46" s="127"/>
      <c r="S46" s="127"/>
      <c r="T46" s="127"/>
      <c r="U46" s="127"/>
    </row>
    <row r="47" spans="1:21">
      <c r="A47" s="16" t="s">
        <v>176</v>
      </c>
      <c r="B47" s="140">
        <v>1161</v>
      </c>
      <c r="C47" s="108">
        <v>35</v>
      </c>
      <c r="D47" s="181">
        <v>2.3199999999999998</v>
      </c>
      <c r="E47" s="54">
        <v>208.8</v>
      </c>
      <c r="F47" s="184">
        <v>2.3199999999999998</v>
      </c>
      <c r="G47" s="57">
        <v>765.6</v>
      </c>
      <c r="H47" s="188">
        <v>0.38</v>
      </c>
      <c r="I47" s="116">
        <v>152</v>
      </c>
      <c r="J47" s="127"/>
      <c r="K47" s="127"/>
      <c r="L47" s="127"/>
      <c r="M47" s="127"/>
      <c r="N47" s="127"/>
      <c r="O47" s="127"/>
      <c r="P47" s="127"/>
      <c r="Q47" s="127"/>
      <c r="R47" s="127"/>
      <c r="S47" s="127"/>
      <c r="T47" s="127"/>
      <c r="U47" s="127"/>
    </row>
    <row r="48" spans="1:21">
      <c r="A48" s="266" t="s">
        <v>292</v>
      </c>
      <c r="B48" s="140">
        <v>1167.4000000000001</v>
      </c>
      <c r="C48" s="108">
        <v>16.2</v>
      </c>
      <c r="D48" s="181">
        <v>2.36</v>
      </c>
      <c r="E48" s="54">
        <v>212.5</v>
      </c>
      <c r="F48" s="184">
        <v>2.36</v>
      </c>
      <c r="G48" s="57">
        <v>778.8</v>
      </c>
      <c r="H48" s="188">
        <v>0.4</v>
      </c>
      <c r="I48" s="116">
        <v>160</v>
      </c>
      <c r="J48" s="127"/>
      <c r="K48" s="127"/>
      <c r="L48" s="127"/>
      <c r="M48" s="127"/>
      <c r="N48" s="127"/>
      <c r="O48" s="127"/>
      <c r="P48" s="127"/>
      <c r="Q48" s="127"/>
      <c r="R48" s="127"/>
      <c r="S48" s="127"/>
      <c r="T48" s="127"/>
      <c r="U48" s="127"/>
    </row>
    <row r="49" spans="1:21">
      <c r="A49" s="266" t="s">
        <v>39</v>
      </c>
      <c r="B49" s="71">
        <v>1191.8399999999999</v>
      </c>
      <c r="C49" s="108">
        <v>399.84</v>
      </c>
      <c r="D49" s="181">
        <v>1.6</v>
      </c>
      <c r="E49" s="54">
        <v>144</v>
      </c>
      <c r="F49" s="184">
        <v>1.6</v>
      </c>
      <c r="G49" s="57">
        <v>528</v>
      </c>
      <c r="H49" s="188">
        <v>0.3</v>
      </c>
      <c r="I49" s="116">
        <v>120</v>
      </c>
      <c r="J49" s="127"/>
      <c r="K49" s="127"/>
      <c r="L49" s="127"/>
      <c r="M49" s="127"/>
      <c r="N49" s="127"/>
      <c r="O49" s="127"/>
      <c r="P49" s="127"/>
      <c r="Q49" s="127"/>
      <c r="R49" s="127"/>
      <c r="S49" s="127"/>
      <c r="T49" s="127"/>
      <c r="U49" s="127"/>
    </row>
    <row r="50" spans="1:21">
      <c r="A50" s="266" t="s">
        <v>291</v>
      </c>
      <c r="B50" s="140">
        <v>1201.0999999999999</v>
      </c>
      <c r="C50" s="108">
        <v>49.9</v>
      </c>
      <c r="D50" s="256">
        <v>2.36</v>
      </c>
      <c r="E50" s="54">
        <v>212.4</v>
      </c>
      <c r="F50" s="258">
        <v>2.36</v>
      </c>
      <c r="G50" s="57">
        <v>778.8</v>
      </c>
      <c r="H50" s="260">
        <v>0.4</v>
      </c>
      <c r="I50" s="116">
        <v>160</v>
      </c>
      <c r="J50" s="127"/>
      <c r="K50" s="127"/>
      <c r="L50" s="127"/>
      <c r="M50" s="127"/>
      <c r="N50" s="127"/>
      <c r="O50" s="127"/>
      <c r="P50" s="127"/>
      <c r="Q50" s="127"/>
      <c r="R50" s="127"/>
      <c r="S50" s="127"/>
      <c r="T50" s="127"/>
      <c r="U50" s="127"/>
    </row>
    <row r="51" spans="1:21">
      <c r="A51" s="16" t="s">
        <v>37</v>
      </c>
      <c r="B51" s="71">
        <v>1278.8499999999999</v>
      </c>
      <c r="C51" s="108">
        <v>14.85</v>
      </c>
      <c r="D51" s="181">
        <v>2.6</v>
      </c>
      <c r="E51" s="54">
        <v>234</v>
      </c>
      <c r="F51" s="184">
        <v>2.6</v>
      </c>
      <c r="G51" s="57">
        <v>858</v>
      </c>
      <c r="H51" s="188">
        <v>0.43</v>
      </c>
      <c r="I51" s="116">
        <v>172</v>
      </c>
      <c r="J51" s="127"/>
      <c r="K51" s="127"/>
      <c r="L51" s="127"/>
      <c r="M51" s="127"/>
      <c r="N51" s="127"/>
      <c r="O51" s="127"/>
      <c r="P51" s="127"/>
      <c r="Q51" s="127"/>
      <c r="R51" s="127"/>
      <c r="S51" s="127"/>
      <c r="T51" s="127"/>
      <c r="U51" s="127"/>
    </row>
    <row r="52" spans="1:21">
      <c r="A52" s="266" t="s">
        <v>293</v>
      </c>
      <c r="B52" s="71">
        <v>1378.75</v>
      </c>
      <c r="C52" s="108">
        <v>18.75</v>
      </c>
      <c r="D52" s="181">
        <v>2.8</v>
      </c>
      <c r="E52" s="54">
        <v>252</v>
      </c>
      <c r="F52" s="184">
        <v>2.8</v>
      </c>
      <c r="G52" s="57">
        <v>924</v>
      </c>
      <c r="H52" s="188">
        <v>0.46</v>
      </c>
      <c r="I52" s="116">
        <v>184</v>
      </c>
      <c r="J52" s="127"/>
      <c r="K52" s="127"/>
      <c r="L52" s="127"/>
      <c r="M52" s="127"/>
      <c r="N52" s="127"/>
      <c r="O52" s="127"/>
      <c r="P52" s="127"/>
      <c r="Q52" s="127"/>
      <c r="R52" s="127"/>
      <c r="S52" s="127"/>
      <c r="T52" s="127"/>
      <c r="U52" s="127"/>
    </row>
    <row r="53" spans="1:21">
      <c r="A53" s="16" t="s">
        <v>205</v>
      </c>
      <c r="B53" s="140">
        <v>1497.49</v>
      </c>
      <c r="C53" s="108">
        <v>37.49</v>
      </c>
      <c r="D53" s="181">
        <v>3</v>
      </c>
      <c r="E53" s="54">
        <v>270</v>
      </c>
      <c r="F53" s="184">
        <v>3</v>
      </c>
      <c r="G53" s="57">
        <v>990</v>
      </c>
      <c r="H53" s="188">
        <v>0.5</v>
      </c>
      <c r="I53" s="116">
        <v>200</v>
      </c>
      <c r="J53" s="127"/>
      <c r="K53" s="127"/>
      <c r="L53" s="127"/>
      <c r="M53" s="127"/>
      <c r="N53" s="127"/>
      <c r="O53" s="127"/>
      <c r="P53" s="127"/>
      <c r="Q53" s="127"/>
      <c r="R53" s="127"/>
      <c r="S53" s="127"/>
      <c r="T53" s="127"/>
      <c r="U53" s="127"/>
    </row>
    <row r="54" spans="1:21">
      <c r="A54" s="16" t="s">
        <v>166</v>
      </c>
      <c r="B54" s="140">
        <v>1530.2</v>
      </c>
      <c r="C54" s="108">
        <v>45</v>
      </c>
      <c r="D54" s="181">
        <v>3.06</v>
      </c>
      <c r="E54" s="54">
        <v>275.39999999999998</v>
      </c>
      <c r="F54" s="184">
        <v>3.06</v>
      </c>
      <c r="G54" s="57">
        <v>1009.8</v>
      </c>
      <c r="H54" s="188">
        <v>0.5</v>
      </c>
      <c r="I54" s="116">
        <v>200</v>
      </c>
      <c r="J54" s="127"/>
      <c r="K54" s="127"/>
      <c r="L54" s="127"/>
      <c r="M54" s="127"/>
      <c r="N54" s="127"/>
      <c r="O54" s="127"/>
      <c r="P54" s="127"/>
      <c r="Q54" s="127"/>
      <c r="R54" s="127"/>
      <c r="S54" s="127"/>
      <c r="T54" s="127"/>
      <c r="U54" s="127"/>
    </row>
    <row r="55" spans="1:21">
      <c r="A55" s="16" t="s">
        <v>202</v>
      </c>
      <c r="B55" s="140">
        <v>1635.38</v>
      </c>
      <c r="C55" s="108">
        <v>24.98</v>
      </c>
      <c r="D55" s="181">
        <v>3.32</v>
      </c>
      <c r="E55" s="54">
        <v>298.8</v>
      </c>
      <c r="F55" s="184">
        <v>3.32</v>
      </c>
      <c r="G55" s="57">
        <v>1095.5999999999999</v>
      </c>
      <c r="H55" s="188">
        <v>0.54</v>
      </c>
      <c r="I55" s="116">
        <v>216</v>
      </c>
      <c r="J55" s="127"/>
      <c r="K55" s="127"/>
      <c r="L55" s="127"/>
      <c r="M55" s="127"/>
      <c r="N55" s="127"/>
      <c r="O55" s="127"/>
      <c r="P55" s="127"/>
      <c r="Q55" s="127"/>
      <c r="R55" s="127"/>
      <c r="S55" s="127"/>
      <c r="T55" s="127"/>
      <c r="U55" s="127"/>
    </row>
    <row r="56" spans="1:21">
      <c r="A56" s="70" t="s">
        <v>233</v>
      </c>
      <c r="B56" s="71">
        <v>1738</v>
      </c>
      <c r="C56" s="108">
        <v>112</v>
      </c>
      <c r="D56" s="181">
        <v>3.3</v>
      </c>
      <c r="E56" s="54">
        <v>297</v>
      </c>
      <c r="F56" s="184">
        <v>3.3</v>
      </c>
      <c r="G56" s="57">
        <v>1089</v>
      </c>
      <c r="H56" s="188">
        <v>0.6</v>
      </c>
      <c r="I56" s="116">
        <v>240</v>
      </c>
      <c r="J56" s="127"/>
      <c r="K56" s="127"/>
      <c r="L56" s="127"/>
      <c r="M56" s="127"/>
      <c r="N56" s="127"/>
      <c r="O56" s="127"/>
      <c r="P56" s="127"/>
      <c r="Q56" s="127"/>
      <c r="R56" s="127"/>
      <c r="S56" s="127"/>
      <c r="T56" s="127"/>
      <c r="U56" s="127"/>
    </row>
    <row r="57" spans="1:21">
      <c r="A57" s="70" t="s">
        <v>251</v>
      </c>
      <c r="B57" s="140">
        <v>1741.98</v>
      </c>
      <c r="C57" s="108">
        <v>39.979999999999997</v>
      </c>
      <c r="D57" s="181">
        <v>3.5</v>
      </c>
      <c r="E57" s="54">
        <v>315</v>
      </c>
      <c r="F57" s="184">
        <v>3.5</v>
      </c>
      <c r="G57" s="57">
        <v>1155</v>
      </c>
      <c r="H57" s="188">
        <v>0.57999999999999996</v>
      </c>
      <c r="I57" s="116">
        <v>232</v>
      </c>
      <c r="J57" s="127"/>
      <c r="K57" s="127"/>
      <c r="L57" s="127"/>
      <c r="M57" s="127"/>
      <c r="N57" s="127"/>
      <c r="O57" s="127"/>
      <c r="P57" s="127"/>
      <c r="Q57" s="127"/>
      <c r="R57" s="127"/>
      <c r="S57" s="127"/>
      <c r="T57" s="127"/>
      <c r="U57" s="127"/>
    </row>
    <row r="58" spans="1:21">
      <c r="A58" s="70" t="s">
        <v>231</v>
      </c>
      <c r="B58" s="71">
        <v>1798.07</v>
      </c>
      <c r="C58" s="108">
        <v>67.099999999999994</v>
      </c>
      <c r="D58" s="181">
        <v>3.55</v>
      </c>
      <c r="E58" s="54">
        <v>319.5</v>
      </c>
      <c r="F58" s="184">
        <v>3.55</v>
      </c>
      <c r="G58" s="57">
        <v>1171.5</v>
      </c>
      <c r="H58" s="188">
        <v>0.6</v>
      </c>
      <c r="I58" s="116">
        <v>240</v>
      </c>
      <c r="J58" s="127"/>
      <c r="K58" s="127"/>
      <c r="L58" s="127"/>
      <c r="M58" s="127"/>
      <c r="N58" s="127"/>
      <c r="O58" s="127"/>
      <c r="P58" s="127"/>
      <c r="Q58" s="127"/>
      <c r="R58" s="127"/>
      <c r="S58" s="127"/>
      <c r="T58" s="127"/>
      <c r="U58" s="127"/>
    </row>
    <row r="59" spans="1:21">
      <c r="A59" s="16" t="s">
        <v>94</v>
      </c>
      <c r="B59" s="71">
        <v>1850</v>
      </c>
      <c r="C59" s="108">
        <v>140</v>
      </c>
      <c r="D59" s="181">
        <v>3.5</v>
      </c>
      <c r="E59" s="54">
        <v>315</v>
      </c>
      <c r="F59" s="184">
        <v>3.5</v>
      </c>
      <c r="G59" s="57">
        <v>1155</v>
      </c>
      <c r="H59" s="188">
        <v>0.6</v>
      </c>
      <c r="I59" s="116">
        <v>240</v>
      </c>
      <c r="J59" s="127"/>
      <c r="K59" s="127"/>
      <c r="L59" s="127"/>
      <c r="M59" s="127"/>
      <c r="N59" s="127"/>
      <c r="O59" s="127"/>
      <c r="P59" s="127"/>
      <c r="Q59" s="127"/>
      <c r="R59" s="127"/>
      <c r="S59" s="127"/>
      <c r="T59" s="127"/>
      <c r="U59" s="127"/>
    </row>
    <row r="60" spans="1:21">
      <c r="A60" s="16" t="s">
        <v>232</v>
      </c>
      <c r="B60" s="71">
        <v>2155.9</v>
      </c>
      <c r="C60" s="108">
        <v>49.9</v>
      </c>
      <c r="D60" s="181">
        <v>4.2</v>
      </c>
      <c r="E60" s="54">
        <v>378</v>
      </c>
      <c r="F60" s="184">
        <v>4.2</v>
      </c>
      <c r="G60" s="57">
        <v>1386</v>
      </c>
      <c r="H60" s="188">
        <v>0.7</v>
      </c>
      <c r="I60" s="116">
        <v>280</v>
      </c>
      <c r="J60" s="127"/>
      <c r="K60" s="127"/>
      <c r="L60" s="127"/>
      <c r="M60" s="127"/>
      <c r="N60" s="127"/>
      <c r="O60" s="127"/>
      <c r="P60" s="127"/>
      <c r="Q60" s="127"/>
      <c r="R60" s="127"/>
      <c r="S60" s="127"/>
      <c r="T60" s="127"/>
      <c r="U60" s="127"/>
    </row>
    <row r="61" spans="1:21">
      <c r="A61" s="70" t="s">
        <v>234</v>
      </c>
      <c r="B61" s="71">
        <v>2354.5</v>
      </c>
      <c r="C61" s="108">
        <v>18.5</v>
      </c>
      <c r="D61" s="181">
        <v>4.8</v>
      </c>
      <c r="E61" s="54">
        <v>432</v>
      </c>
      <c r="F61" s="184">
        <v>4.8</v>
      </c>
      <c r="G61" s="57">
        <v>1584</v>
      </c>
      <c r="H61" s="188">
        <v>0.8</v>
      </c>
      <c r="I61" s="116">
        <v>320</v>
      </c>
      <c r="J61" s="127"/>
      <c r="K61" s="127"/>
      <c r="L61" s="127"/>
      <c r="M61" s="127"/>
      <c r="N61" s="127"/>
      <c r="O61" s="127"/>
      <c r="P61" s="127"/>
      <c r="Q61" s="127"/>
      <c r="R61" s="127"/>
      <c r="S61" s="127"/>
      <c r="T61" s="127"/>
      <c r="U61" s="127"/>
    </row>
    <row r="62" spans="1:21">
      <c r="A62" s="70" t="s">
        <v>246</v>
      </c>
      <c r="B62" s="140">
        <v>2519.39</v>
      </c>
      <c r="C62" s="108">
        <v>32.99</v>
      </c>
      <c r="D62" s="180">
        <v>5.12</v>
      </c>
      <c r="E62" s="53">
        <v>460.8</v>
      </c>
      <c r="F62" s="183">
        <v>5.12</v>
      </c>
      <c r="G62" s="56">
        <v>1689</v>
      </c>
      <c r="H62" s="187">
        <v>0.84</v>
      </c>
      <c r="I62" s="117">
        <v>336</v>
      </c>
      <c r="J62" s="127"/>
      <c r="K62" s="127"/>
      <c r="L62" s="127"/>
      <c r="M62" s="127"/>
      <c r="N62" s="127"/>
      <c r="O62" s="127"/>
      <c r="P62" s="127"/>
      <c r="Q62" s="127"/>
      <c r="R62" s="127"/>
      <c r="S62" s="127"/>
      <c r="T62" s="127"/>
      <c r="U62" s="127"/>
    </row>
    <row r="63" spans="1:21">
      <c r="A63" s="16" t="s">
        <v>243</v>
      </c>
      <c r="B63" s="140">
        <v>2557.9899999999998</v>
      </c>
      <c r="C63" s="109">
        <v>29.99</v>
      </c>
      <c r="D63" s="182">
        <v>5.2</v>
      </c>
      <c r="E63" s="111">
        <v>468</v>
      </c>
      <c r="F63" s="185">
        <v>5.2</v>
      </c>
      <c r="G63" s="113">
        <v>1716</v>
      </c>
      <c r="H63" s="189">
        <v>0.86</v>
      </c>
      <c r="I63" s="118">
        <v>344</v>
      </c>
      <c r="J63" s="127"/>
      <c r="K63" s="127"/>
      <c r="L63" s="127"/>
      <c r="M63" s="127"/>
      <c r="N63" s="127"/>
      <c r="O63" s="127"/>
      <c r="P63" s="127"/>
      <c r="Q63" s="127"/>
      <c r="R63" s="127"/>
      <c r="S63" s="127"/>
      <c r="T63" s="127"/>
      <c r="U63" s="127"/>
    </row>
    <row r="64" spans="1:21">
      <c r="A64" s="277" t="s">
        <v>305</v>
      </c>
      <c r="B64" s="140">
        <v>2590.5</v>
      </c>
      <c r="C64" s="108">
        <v>12.5</v>
      </c>
      <c r="D64" s="181">
        <v>5.3</v>
      </c>
      <c r="E64" s="54">
        <v>477</v>
      </c>
      <c r="F64" s="184">
        <v>5.3</v>
      </c>
      <c r="G64" s="57">
        <v>1749</v>
      </c>
      <c r="H64" s="188">
        <v>0.88</v>
      </c>
      <c r="I64" s="116">
        <v>352</v>
      </c>
      <c r="J64" s="127"/>
      <c r="K64" s="127"/>
      <c r="L64" s="127"/>
      <c r="M64" s="127"/>
      <c r="N64" s="127"/>
      <c r="O64" s="127"/>
      <c r="P64" s="127"/>
      <c r="Q64" s="127"/>
      <c r="R64" s="127"/>
      <c r="S64" s="127"/>
      <c r="T64" s="127"/>
      <c r="U64" s="127"/>
    </row>
    <row r="65" spans="1:21">
      <c r="A65" s="70" t="s">
        <v>228</v>
      </c>
      <c r="B65" s="140">
        <v>3509</v>
      </c>
      <c r="C65" s="108">
        <v>297</v>
      </c>
      <c r="D65" s="181">
        <v>6.6</v>
      </c>
      <c r="E65" s="54">
        <v>594</v>
      </c>
      <c r="F65" s="184">
        <v>6.6</v>
      </c>
      <c r="G65" s="57">
        <v>2178</v>
      </c>
      <c r="H65" s="188">
        <v>1.1000000000000001</v>
      </c>
      <c r="I65" s="116">
        <v>440</v>
      </c>
      <c r="J65" s="127"/>
      <c r="K65" s="127"/>
      <c r="L65" s="127"/>
      <c r="M65" s="127"/>
      <c r="N65" s="127"/>
      <c r="O65" s="127"/>
      <c r="P65" s="127"/>
      <c r="Q65" s="127"/>
      <c r="R65" s="127"/>
      <c r="S65" s="127"/>
      <c r="T65" s="127"/>
      <c r="U65" s="127"/>
    </row>
    <row r="66" spans="1:21">
      <c r="A66" s="70" t="s">
        <v>248</v>
      </c>
      <c r="B66" s="140">
        <v>3853.95</v>
      </c>
      <c r="C66" s="108">
        <v>49.95</v>
      </c>
      <c r="D66" s="181">
        <v>7.8</v>
      </c>
      <c r="E66" s="54">
        <v>702</v>
      </c>
      <c r="F66" s="184">
        <v>7.8</v>
      </c>
      <c r="G66" s="57">
        <v>2574</v>
      </c>
      <c r="H66" s="188">
        <v>1.32</v>
      </c>
      <c r="I66" s="116">
        <v>528</v>
      </c>
      <c r="J66" s="127"/>
      <c r="K66" s="127"/>
      <c r="L66" s="127"/>
      <c r="M66" s="127"/>
      <c r="N66" s="127"/>
      <c r="O66" s="127"/>
      <c r="P66" s="127"/>
      <c r="Q66" s="127"/>
      <c r="R66" s="127"/>
      <c r="S66" s="127"/>
      <c r="T66" s="127"/>
      <c r="U66" s="127"/>
    </row>
    <row r="67" spans="1:21">
      <c r="A67" s="70" t="s">
        <v>230</v>
      </c>
      <c r="B67" s="71">
        <v>4271</v>
      </c>
      <c r="C67" s="109">
        <v>99.75</v>
      </c>
      <c r="D67" s="182">
        <v>8.6</v>
      </c>
      <c r="E67" s="111">
        <v>774</v>
      </c>
      <c r="F67" s="185">
        <v>8.6</v>
      </c>
      <c r="G67" s="113">
        <v>2838</v>
      </c>
      <c r="H67" s="189">
        <v>1.4</v>
      </c>
      <c r="I67" s="118">
        <v>560</v>
      </c>
      <c r="J67" s="127"/>
      <c r="K67" s="127"/>
      <c r="L67" s="127"/>
      <c r="M67" s="127"/>
      <c r="N67" s="127"/>
      <c r="O67" s="127"/>
      <c r="P67" s="127"/>
      <c r="Q67" s="127"/>
      <c r="R67" s="127"/>
      <c r="S67" s="127"/>
      <c r="T67" s="127"/>
      <c r="U67" s="127"/>
    </row>
    <row r="68" spans="1:21">
      <c r="A68" s="70" t="s">
        <v>235</v>
      </c>
      <c r="B68" s="71">
        <v>4458</v>
      </c>
      <c r="C68" s="108">
        <v>118</v>
      </c>
      <c r="D68" s="181">
        <v>7</v>
      </c>
      <c r="E68" s="54">
        <v>630</v>
      </c>
      <c r="F68" s="184">
        <v>7</v>
      </c>
      <c r="G68" s="57">
        <v>2310</v>
      </c>
      <c r="H68" s="188">
        <v>3.5</v>
      </c>
      <c r="I68" s="116">
        <v>1400</v>
      </c>
      <c r="J68" s="127"/>
      <c r="K68" s="127"/>
      <c r="L68" s="127"/>
      <c r="M68" s="127"/>
      <c r="N68" s="127"/>
      <c r="O68" s="127"/>
      <c r="P68" s="127"/>
      <c r="Q68" s="127"/>
      <c r="R68" s="127"/>
      <c r="S68" s="127"/>
      <c r="T68" s="127"/>
      <c r="U68" s="127"/>
    </row>
    <row r="69" spans="1:21">
      <c r="A69" s="70" t="s">
        <v>229</v>
      </c>
      <c r="B69" s="71">
        <v>4830</v>
      </c>
      <c r="C69" s="108">
        <v>200</v>
      </c>
      <c r="D69" s="181">
        <v>9.5</v>
      </c>
      <c r="E69" s="54">
        <v>855</v>
      </c>
      <c r="F69" s="184">
        <v>9.5</v>
      </c>
      <c r="G69" s="57">
        <v>3135</v>
      </c>
      <c r="H69" s="188">
        <v>1.6</v>
      </c>
      <c r="I69" s="116">
        <v>640</v>
      </c>
      <c r="J69" s="127"/>
      <c r="K69" s="127"/>
      <c r="L69" s="127"/>
      <c r="M69" s="127"/>
      <c r="N69" s="127"/>
      <c r="O69" s="127"/>
      <c r="P69" s="127"/>
      <c r="Q69" s="127"/>
      <c r="R69" s="127"/>
      <c r="S69" s="127"/>
      <c r="T69" s="127"/>
      <c r="U69" s="127"/>
    </row>
    <row r="70" spans="1:21" ht="16" thickBot="1">
      <c r="A70" s="50" t="s">
        <v>142</v>
      </c>
      <c r="B70" s="122"/>
      <c r="C70" s="125"/>
      <c r="D70" s="126"/>
      <c r="E70" s="55"/>
      <c r="F70" s="186"/>
      <c r="G70" s="58"/>
      <c r="H70" s="190"/>
      <c r="I70" s="123"/>
      <c r="J70" s="127"/>
      <c r="K70" s="127"/>
      <c r="L70" s="127"/>
      <c r="M70" s="127"/>
      <c r="N70" s="127"/>
      <c r="O70" s="127"/>
      <c r="P70" s="127"/>
      <c r="Q70" s="127"/>
      <c r="R70" s="127"/>
      <c r="S70" s="127"/>
      <c r="T70" s="127"/>
      <c r="U70" s="127"/>
    </row>
    <row r="71" spans="1:21">
      <c r="J71" s="127"/>
      <c r="K71" s="127"/>
      <c r="L71" s="127"/>
      <c r="M71" s="127"/>
      <c r="N71" s="127"/>
      <c r="O71" s="127"/>
      <c r="P71" s="127"/>
      <c r="Q71" s="127"/>
      <c r="R71" s="127"/>
      <c r="S71" s="127"/>
      <c r="T71" s="127"/>
      <c r="U71" s="127"/>
    </row>
    <row r="72" spans="1:21" ht="24">
      <c r="A72" s="572" t="s">
        <v>99</v>
      </c>
      <c r="B72" s="573"/>
      <c r="C72" s="573"/>
      <c r="D72" s="573"/>
      <c r="E72" s="573"/>
      <c r="F72" s="573"/>
      <c r="G72" s="573"/>
      <c r="H72" s="573"/>
      <c r="I72" s="573"/>
      <c r="J72" s="127"/>
      <c r="K72" s="127"/>
      <c r="L72" s="127"/>
      <c r="M72" s="127"/>
      <c r="N72" s="127"/>
      <c r="O72" s="127"/>
      <c r="P72" s="127"/>
      <c r="Q72" s="127"/>
      <c r="R72" s="127"/>
      <c r="S72" s="127"/>
      <c r="T72" s="127"/>
      <c r="U72" s="127"/>
    </row>
    <row r="73" spans="1:21" ht="15" customHeight="1" thickBot="1">
      <c r="A73" s="75"/>
      <c r="B73" s="75"/>
      <c r="C73" s="75"/>
      <c r="D73" s="75"/>
      <c r="E73" s="75"/>
      <c r="F73" s="75"/>
      <c r="G73" s="75"/>
      <c r="H73" s="75"/>
      <c r="I73" s="75"/>
      <c r="J73" s="127"/>
      <c r="K73" s="127"/>
      <c r="L73" s="127"/>
      <c r="M73" s="127"/>
      <c r="N73" s="127"/>
      <c r="O73" s="127"/>
      <c r="P73" s="127"/>
      <c r="Q73" s="127"/>
      <c r="R73" s="127"/>
      <c r="S73" s="127"/>
      <c r="T73" s="127"/>
      <c r="U73" s="127"/>
    </row>
    <row r="74" spans="1:21" ht="84" customHeight="1" thickBot="1">
      <c r="A74" s="584" t="s">
        <v>100</v>
      </c>
      <c r="B74" s="585"/>
      <c r="C74" s="585"/>
      <c r="D74" s="585"/>
      <c r="E74" s="585"/>
      <c r="F74" s="585"/>
      <c r="G74" s="585"/>
      <c r="H74" s="585"/>
      <c r="I74" s="586"/>
      <c r="J74" s="127"/>
      <c r="K74" s="127"/>
      <c r="L74" s="127"/>
      <c r="M74" s="127"/>
      <c r="N74" s="127"/>
      <c r="O74" s="127"/>
      <c r="P74" s="127"/>
      <c r="Q74" s="127"/>
      <c r="R74" s="127"/>
      <c r="S74" s="127"/>
      <c r="T74" s="127"/>
      <c r="U74" s="127"/>
    </row>
    <row r="75" spans="1:21" ht="135" customHeight="1" thickBot="1">
      <c r="A75" s="587" t="s">
        <v>268</v>
      </c>
      <c r="B75" s="588"/>
      <c r="C75" s="588"/>
      <c r="D75" s="588"/>
      <c r="E75" s="588"/>
      <c r="F75" s="588"/>
      <c r="G75" s="588"/>
      <c r="H75" s="588"/>
      <c r="I75" s="589"/>
      <c r="J75" s="127"/>
      <c r="K75" s="127"/>
      <c r="L75" s="127"/>
      <c r="M75" s="127"/>
      <c r="N75" s="127"/>
      <c r="O75" s="127"/>
      <c r="P75" s="127"/>
      <c r="Q75" s="127"/>
      <c r="R75" s="127"/>
      <c r="S75" s="127"/>
      <c r="T75" s="127"/>
      <c r="U75" s="127"/>
    </row>
    <row r="76" spans="1:21" ht="35" thickBot="1">
      <c r="A76" s="215" t="s">
        <v>197</v>
      </c>
      <c r="B76" s="144" t="s">
        <v>88</v>
      </c>
      <c r="C76" s="145" t="s">
        <v>42</v>
      </c>
      <c r="D76" s="146" t="s">
        <v>82</v>
      </c>
      <c r="E76" s="147" t="s">
        <v>83</v>
      </c>
      <c r="F76" s="148" t="s">
        <v>84</v>
      </c>
      <c r="G76" s="149" t="s">
        <v>85</v>
      </c>
      <c r="H76" s="150" t="s">
        <v>86</v>
      </c>
      <c r="I76" s="151" t="s">
        <v>87</v>
      </c>
      <c r="J76" s="127"/>
      <c r="K76" s="127"/>
      <c r="L76" s="127"/>
      <c r="M76" s="127"/>
      <c r="N76" s="127"/>
      <c r="O76" s="127"/>
      <c r="P76" s="127"/>
      <c r="Q76" s="127"/>
      <c r="R76" s="127"/>
      <c r="S76" s="127"/>
      <c r="T76" s="127"/>
      <c r="U76" s="127"/>
    </row>
    <row r="77" spans="1:21">
      <c r="A77" s="268" t="s">
        <v>181</v>
      </c>
      <c r="B77" s="209">
        <f>SUM(C77,E77,G77,I77)</f>
        <v>119.77000000000001</v>
      </c>
      <c r="C77" s="161">
        <v>33.64</v>
      </c>
      <c r="D77" s="162">
        <v>0.6</v>
      </c>
      <c r="E77" s="161">
        <v>28.75</v>
      </c>
      <c r="F77" s="163">
        <v>0.3</v>
      </c>
      <c r="G77" s="164">
        <v>37.380000000000003</v>
      </c>
      <c r="H77" s="165">
        <v>0.1</v>
      </c>
      <c r="I77" s="124">
        <v>20</v>
      </c>
      <c r="J77" s="127"/>
      <c r="K77" s="127"/>
      <c r="L77" s="127"/>
      <c r="M77" s="127"/>
      <c r="N77" s="127"/>
      <c r="O77" s="127"/>
      <c r="P77" s="127"/>
      <c r="Q77" s="127"/>
      <c r="R77" s="127"/>
      <c r="S77" s="127"/>
      <c r="T77" s="127"/>
      <c r="U77" s="127"/>
    </row>
    <row r="78" spans="1:21">
      <c r="A78" s="262" t="s">
        <v>171</v>
      </c>
      <c r="B78" s="153">
        <v>164.85</v>
      </c>
      <c r="C78" s="154">
        <v>89.85</v>
      </c>
      <c r="D78" s="155">
        <v>0.5</v>
      </c>
      <c r="E78" s="154">
        <v>25</v>
      </c>
      <c r="F78" s="252">
        <v>0.25</v>
      </c>
      <c r="G78" s="157">
        <v>32.5</v>
      </c>
      <c r="H78" s="158">
        <v>0.13</v>
      </c>
      <c r="I78" s="116">
        <v>25</v>
      </c>
      <c r="J78" s="127"/>
      <c r="K78" s="127"/>
      <c r="L78" s="127"/>
      <c r="M78" s="127"/>
      <c r="N78" s="127"/>
      <c r="O78" s="127"/>
      <c r="P78" s="127"/>
      <c r="Q78" s="127"/>
      <c r="R78" s="127"/>
      <c r="S78" s="127"/>
      <c r="T78" s="127"/>
      <c r="U78" s="127"/>
    </row>
    <row r="79" spans="1:21">
      <c r="A79" s="267" t="s">
        <v>269</v>
      </c>
      <c r="B79" s="159">
        <v>180.35</v>
      </c>
      <c r="C79" s="154">
        <v>74.849999999999994</v>
      </c>
      <c r="D79" s="155">
        <v>0.74</v>
      </c>
      <c r="E79" s="154">
        <v>35</v>
      </c>
      <c r="F79" s="156">
        <v>0.35</v>
      </c>
      <c r="G79" s="157">
        <v>45.5</v>
      </c>
      <c r="H79" s="158">
        <v>0.13</v>
      </c>
      <c r="I79" s="116">
        <v>25</v>
      </c>
      <c r="J79" s="127"/>
      <c r="K79" s="127"/>
      <c r="L79" s="127"/>
      <c r="M79" s="127"/>
      <c r="N79" s="127"/>
      <c r="O79" s="127"/>
      <c r="P79" s="127"/>
      <c r="Q79" s="127"/>
      <c r="R79" s="127"/>
      <c r="S79" s="127"/>
      <c r="T79" s="127"/>
      <c r="U79" s="127"/>
    </row>
    <row r="80" spans="1:21">
      <c r="A80" s="70" t="s">
        <v>95</v>
      </c>
      <c r="B80" s="153">
        <v>180.47</v>
      </c>
      <c r="C80" s="154">
        <v>91.72</v>
      </c>
      <c r="D80" s="155">
        <v>0.6</v>
      </c>
      <c r="E80" s="154">
        <v>31.25</v>
      </c>
      <c r="F80" s="252">
        <v>0.25</v>
      </c>
      <c r="G80" s="157">
        <v>32.5</v>
      </c>
      <c r="H80" s="158">
        <v>0.1</v>
      </c>
      <c r="I80" s="116">
        <v>25</v>
      </c>
      <c r="J80" s="127"/>
      <c r="K80" s="127"/>
      <c r="L80" s="127"/>
      <c r="M80" s="127"/>
      <c r="N80" s="127"/>
      <c r="O80" s="127"/>
      <c r="P80" s="127"/>
      <c r="Q80" s="127"/>
      <c r="R80" s="127"/>
      <c r="S80" s="127"/>
      <c r="T80" s="127"/>
      <c r="U80" s="127"/>
    </row>
    <row r="81" spans="1:21">
      <c r="A81" s="264" t="s">
        <v>300</v>
      </c>
      <c r="B81" s="159">
        <v>184</v>
      </c>
      <c r="C81" s="154">
        <v>6</v>
      </c>
      <c r="D81" s="155">
        <v>1.2</v>
      </c>
      <c r="E81" s="154">
        <v>60</v>
      </c>
      <c r="F81" s="252">
        <v>0.6</v>
      </c>
      <c r="G81" s="157">
        <v>78</v>
      </c>
      <c r="H81" s="158">
        <v>0.18</v>
      </c>
      <c r="I81" s="116">
        <v>40</v>
      </c>
      <c r="J81" s="127"/>
      <c r="K81" s="127"/>
      <c r="L81" s="127"/>
      <c r="M81" s="127"/>
      <c r="N81" s="127"/>
      <c r="O81" s="127"/>
      <c r="P81" s="127"/>
      <c r="Q81" s="127"/>
      <c r="R81" s="127"/>
      <c r="S81" s="127"/>
      <c r="T81" s="127"/>
      <c r="U81" s="127"/>
    </row>
    <row r="82" spans="1:21">
      <c r="A82" s="70" t="s">
        <v>202</v>
      </c>
      <c r="B82" s="159">
        <v>187.46</v>
      </c>
      <c r="C82" s="154">
        <v>37.46</v>
      </c>
      <c r="D82" s="155">
        <v>1</v>
      </c>
      <c r="E82" s="154">
        <v>50</v>
      </c>
      <c r="F82" s="156">
        <v>0.5</v>
      </c>
      <c r="G82" s="157">
        <v>65</v>
      </c>
      <c r="H82" s="158">
        <v>0.18</v>
      </c>
      <c r="I82" s="116">
        <v>35</v>
      </c>
      <c r="J82" s="127"/>
      <c r="K82" s="127"/>
      <c r="L82" s="127"/>
      <c r="M82" s="127"/>
      <c r="N82" s="127"/>
      <c r="O82" s="127"/>
      <c r="P82" s="127"/>
      <c r="Q82" s="127"/>
      <c r="R82" s="127"/>
      <c r="S82" s="127"/>
      <c r="T82" s="127"/>
      <c r="U82" s="127"/>
    </row>
    <row r="83" spans="1:21">
      <c r="A83" s="264" t="s">
        <v>59</v>
      </c>
      <c r="B83" s="153">
        <v>202.35</v>
      </c>
      <c r="C83" s="154">
        <v>119.85</v>
      </c>
      <c r="D83" s="155">
        <v>0.5</v>
      </c>
      <c r="E83" s="154">
        <v>25</v>
      </c>
      <c r="F83" s="252">
        <v>0.25</v>
      </c>
      <c r="G83" s="157">
        <v>32.5</v>
      </c>
      <c r="H83" s="158">
        <v>0.1</v>
      </c>
      <c r="I83" s="116">
        <v>25</v>
      </c>
      <c r="J83" s="127"/>
      <c r="K83" s="127"/>
      <c r="L83" s="127"/>
      <c r="M83" s="127"/>
      <c r="N83" s="127"/>
      <c r="O83" s="127"/>
      <c r="P83" s="127"/>
      <c r="Q83" s="127"/>
      <c r="R83" s="127"/>
      <c r="S83" s="127"/>
      <c r="T83" s="127"/>
      <c r="U83" s="127"/>
    </row>
    <row r="84" spans="1:21">
      <c r="A84" s="264" t="s">
        <v>256</v>
      </c>
      <c r="B84" s="159">
        <v>209.85</v>
      </c>
      <c r="C84" s="154">
        <v>134.85</v>
      </c>
      <c r="D84" s="155">
        <v>0.5</v>
      </c>
      <c r="E84" s="154">
        <v>25</v>
      </c>
      <c r="F84" s="252">
        <v>0.25</v>
      </c>
      <c r="G84" s="157">
        <v>32.5</v>
      </c>
      <c r="H84" s="158">
        <v>0.09</v>
      </c>
      <c r="I84" s="116">
        <v>17.5</v>
      </c>
      <c r="J84" s="127"/>
      <c r="K84" s="127"/>
      <c r="L84" s="127"/>
      <c r="M84" s="127"/>
      <c r="N84" s="127"/>
      <c r="O84" s="127"/>
      <c r="P84" s="127"/>
      <c r="Q84" s="127"/>
      <c r="R84" s="127"/>
      <c r="S84" s="127"/>
      <c r="T84" s="127"/>
      <c r="U84" s="127"/>
    </row>
    <row r="85" spans="1:21">
      <c r="A85" s="264" t="s">
        <v>165</v>
      </c>
      <c r="B85" s="153">
        <v>226.65</v>
      </c>
      <c r="C85" s="154">
        <v>115.4</v>
      </c>
      <c r="D85" s="155">
        <v>0.8</v>
      </c>
      <c r="E85" s="154">
        <v>37.5</v>
      </c>
      <c r="F85" s="156">
        <v>0.4</v>
      </c>
      <c r="G85" s="157">
        <v>48.75</v>
      </c>
      <c r="H85" s="158">
        <v>0.1</v>
      </c>
      <c r="I85" s="116">
        <v>25</v>
      </c>
      <c r="J85" s="127"/>
      <c r="K85" s="127"/>
      <c r="L85" s="127"/>
      <c r="M85" s="127"/>
      <c r="N85" s="127"/>
      <c r="O85" s="127"/>
      <c r="P85" s="127"/>
      <c r="Q85" s="127"/>
      <c r="R85" s="127"/>
      <c r="S85" s="127"/>
      <c r="T85" s="127"/>
      <c r="U85" s="127"/>
    </row>
    <row r="86" spans="1:21">
      <c r="A86" s="166" t="s">
        <v>169</v>
      </c>
      <c r="B86" s="159">
        <f>SUM(C86,E86,G86,I86)</f>
        <v>228.48000000000002</v>
      </c>
      <c r="C86" s="154">
        <v>26.98</v>
      </c>
      <c r="D86" s="155">
        <v>1.4</v>
      </c>
      <c r="E86" s="154">
        <v>68.75</v>
      </c>
      <c r="F86" s="156">
        <v>0.7</v>
      </c>
      <c r="G86" s="157">
        <v>87.75</v>
      </c>
      <c r="H86" s="158">
        <v>0.23</v>
      </c>
      <c r="I86" s="116">
        <v>45</v>
      </c>
      <c r="J86" s="127"/>
      <c r="K86" s="127"/>
      <c r="L86" s="127"/>
      <c r="M86" s="127"/>
      <c r="N86" s="127"/>
      <c r="O86" s="127"/>
      <c r="P86" s="127"/>
      <c r="Q86" s="127"/>
      <c r="R86" s="127"/>
      <c r="S86" s="127"/>
      <c r="T86" s="127"/>
      <c r="U86" s="127"/>
    </row>
    <row r="87" spans="1:21">
      <c r="A87" s="265" t="s">
        <v>35</v>
      </c>
      <c r="B87" s="153">
        <v>289.75</v>
      </c>
      <c r="C87" s="154">
        <v>96</v>
      </c>
      <c r="D87" s="155">
        <v>1.3</v>
      </c>
      <c r="E87" s="154">
        <v>62.5</v>
      </c>
      <c r="F87" s="156">
        <v>0.6</v>
      </c>
      <c r="G87" s="157">
        <v>81.25</v>
      </c>
      <c r="H87" s="158">
        <v>0.3</v>
      </c>
      <c r="I87" s="116">
        <v>50</v>
      </c>
      <c r="J87" s="127"/>
      <c r="K87" s="127"/>
      <c r="L87" s="127"/>
      <c r="M87" s="127"/>
      <c r="N87" s="127"/>
      <c r="O87" s="127"/>
      <c r="P87" s="127"/>
      <c r="Q87" s="127"/>
      <c r="R87" s="127"/>
      <c r="S87" s="127"/>
      <c r="T87" s="127"/>
      <c r="U87" s="127"/>
    </row>
    <row r="88" spans="1:21">
      <c r="A88" s="264" t="s">
        <v>257</v>
      </c>
      <c r="B88" s="159">
        <v>359.5</v>
      </c>
      <c r="C88" s="154">
        <v>284.5</v>
      </c>
      <c r="D88" s="155">
        <v>0.5</v>
      </c>
      <c r="E88" s="154">
        <v>25</v>
      </c>
      <c r="F88" s="252">
        <v>0.25</v>
      </c>
      <c r="G88" s="157">
        <v>32.5</v>
      </c>
      <c r="H88" s="158">
        <v>0.09</v>
      </c>
      <c r="I88" s="116">
        <v>17.5</v>
      </c>
      <c r="J88" s="127"/>
      <c r="K88" s="127"/>
      <c r="L88" s="127"/>
      <c r="M88" s="127"/>
      <c r="N88" s="127"/>
      <c r="O88" s="127"/>
      <c r="P88" s="127"/>
      <c r="Q88" s="127"/>
      <c r="R88" s="127"/>
      <c r="S88" s="127"/>
      <c r="T88" s="127"/>
      <c r="U88" s="127"/>
    </row>
    <row r="89" spans="1:21">
      <c r="A89" s="265" t="s">
        <v>5</v>
      </c>
      <c r="B89" s="153">
        <v>362.5</v>
      </c>
      <c r="C89" s="154">
        <v>35</v>
      </c>
      <c r="D89" s="155">
        <v>2.1</v>
      </c>
      <c r="E89" s="154">
        <v>106.25</v>
      </c>
      <c r="F89" s="156">
        <v>1.1000000000000001</v>
      </c>
      <c r="G89" s="157">
        <v>146.25</v>
      </c>
      <c r="H89" s="158">
        <v>0.4</v>
      </c>
      <c r="I89" s="116">
        <v>75</v>
      </c>
      <c r="J89" s="127"/>
      <c r="K89" s="127"/>
      <c r="L89" s="127"/>
      <c r="M89" s="127"/>
      <c r="N89" s="127"/>
      <c r="O89" s="127"/>
      <c r="P89" s="127"/>
      <c r="Q89" s="127"/>
      <c r="R89" s="127"/>
      <c r="S89" s="127"/>
      <c r="T89" s="127"/>
      <c r="U89" s="127"/>
    </row>
    <row r="90" spans="1:21">
      <c r="A90" s="166" t="s">
        <v>135</v>
      </c>
      <c r="B90" s="153">
        <v>366.72</v>
      </c>
      <c r="C90" s="154">
        <v>32.97</v>
      </c>
      <c r="D90" s="155">
        <v>2.2999999999999998</v>
      </c>
      <c r="E90" s="154">
        <v>112.5</v>
      </c>
      <c r="F90" s="156">
        <v>1.1000000000000001</v>
      </c>
      <c r="G90" s="157">
        <v>146.25</v>
      </c>
      <c r="H90" s="158">
        <v>0.4</v>
      </c>
      <c r="I90" s="116">
        <v>75</v>
      </c>
      <c r="J90" s="127"/>
      <c r="K90" s="127"/>
      <c r="L90" s="127"/>
      <c r="M90" s="127"/>
      <c r="N90" s="127"/>
      <c r="O90" s="127"/>
      <c r="P90" s="127"/>
      <c r="Q90" s="127"/>
      <c r="R90" s="127"/>
      <c r="S90" s="127"/>
      <c r="T90" s="127"/>
      <c r="U90" s="127"/>
    </row>
    <row r="91" spans="1:21">
      <c r="A91" s="265" t="s">
        <v>174</v>
      </c>
      <c r="B91" s="159">
        <v>358.3</v>
      </c>
      <c r="C91" s="154">
        <v>24.3</v>
      </c>
      <c r="D91" s="155">
        <v>2.2999999999999998</v>
      </c>
      <c r="E91" s="154">
        <v>112.5</v>
      </c>
      <c r="F91" s="156">
        <v>1.1000000000000001</v>
      </c>
      <c r="G91" s="157">
        <v>146.5</v>
      </c>
      <c r="H91" s="158">
        <v>0.38</v>
      </c>
      <c r="I91" s="116">
        <v>75</v>
      </c>
      <c r="J91" s="127"/>
      <c r="K91" s="127"/>
      <c r="L91" s="127"/>
      <c r="M91" s="127"/>
      <c r="N91" s="127"/>
      <c r="O91" s="127"/>
      <c r="P91" s="127"/>
      <c r="Q91" s="127"/>
      <c r="R91" s="127"/>
      <c r="S91" s="127"/>
      <c r="T91" s="127"/>
      <c r="U91" s="127"/>
    </row>
    <row r="92" spans="1:21">
      <c r="A92" s="274" t="s">
        <v>2</v>
      </c>
      <c r="B92" s="153">
        <v>390.08000000000004</v>
      </c>
      <c r="C92" s="154">
        <v>167.58</v>
      </c>
      <c r="D92" s="155">
        <v>1.5</v>
      </c>
      <c r="E92" s="154">
        <v>75</v>
      </c>
      <c r="F92" s="156">
        <v>0.75</v>
      </c>
      <c r="G92" s="157">
        <v>97.5</v>
      </c>
      <c r="H92" s="158">
        <v>0.25</v>
      </c>
      <c r="I92" s="116">
        <v>50</v>
      </c>
      <c r="J92" s="127"/>
      <c r="K92" s="127"/>
      <c r="L92" s="127"/>
      <c r="M92" s="127"/>
      <c r="N92" s="127"/>
      <c r="O92" s="127"/>
      <c r="P92" s="127"/>
      <c r="Q92" s="127"/>
      <c r="R92" s="127"/>
      <c r="S92" s="127"/>
      <c r="T92" s="127"/>
      <c r="U92" s="127"/>
    </row>
    <row r="93" spans="1:21">
      <c r="A93" s="265" t="s">
        <v>3</v>
      </c>
      <c r="B93" s="153">
        <v>443.25</v>
      </c>
      <c r="C93" s="154">
        <v>27</v>
      </c>
      <c r="D93" s="155">
        <v>2.2000000000000002</v>
      </c>
      <c r="E93" s="154">
        <v>137.5</v>
      </c>
      <c r="F93" s="156">
        <v>1.4</v>
      </c>
      <c r="G93" s="157">
        <v>178.75</v>
      </c>
      <c r="H93" s="158">
        <v>0.5</v>
      </c>
      <c r="I93" s="116">
        <v>100</v>
      </c>
      <c r="J93" s="127"/>
      <c r="K93" s="127"/>
      <c r="L93" s="127"/>
      <c r="M93" s="127"/>
      <c r="N93" s="127"/>
      <c r="O93" s="127"/>
      <c r="P93" s="127"/>
      <c r="Q93" s="127"/>
      <c r="R93" s="127"/>
      <c r="S93" s="127"/>
      <c r="T93" s="127"/>
      <c r="U93" s="127"/>
    </row>
    <row r="94" spans="1:21">
      <c r="A94" s="264" t="s">
        <v>253</v>
      </c>
      <c r="B94" s="159">
        <v>509.99</v>
      </c>
      <c r="C94" s="154">
        <v>434.99</v>
      </c>
      <c r="D94" s="155">
        <v>0.5</v>
      </c>
      <c r="E94" s="154">
        <v>25</v>
      </c>
      <c r="F94" s="252">
        <v>0.25</v>
      </c>
      <c r="G94" s="157">
        <v>32.5</v>
      </c>
      <c r="H94" s="158">
        <v>0.1</v>
      </c>
      <c r="I94" s="116">
        <v>20</v>
      </c>
      <c r="J94" s="127"/>
      <c r="K94" s="127"/>
      <c r="L94" s="127"/>
      <c r="M94" s="127"/>
      <c r="N94" s="127"/>
      <c r="O94" s="127"/>
      <c r="P94" s="127"/>
      <c r="Q94" s="127"/>
      <c r="R94" s="127"/>
      <c r="S94" s="127"/>
      <c r="T94" s="127"/>
      <c r="U94" s="127"/>
    </row>
    <row r="95" spans="1:21">
      <c r="A95" s="166" t="s">
        <v>37</v>
      </c>
      <c r="B95" s="153">
        <v>541.04999999999995</v>
      </c>
      <c r="C95" s="154">
        <v>19.8</v>
      </c>
      <c r="D95" s="155">
        <v>3.4</v>
      </c>
      <c r="E95" s="154">
        <v>168.75</v>
      </c>
      <c r="F95" s="156">
        <v>1.8</v>
      </c>
      <c r="G95" s="157">
        <v>227.5</v>
      </c>
      <c r="H95" s="158">
        <v>0.6</v>
      </c>
      <c r="I95" s="116">
        <v>125</v>
      </c>
      <c r="J95" s="127"/>
      <c r="K95" s="127"/>
      <c r="L95" s="127"/>
      <c r="M95" s="127"/>
      <c r="N95" s="127"/>
      <c r="O95" s="127"/>
      <c r="P95" s="127"/>
      <c r="Q95" s="127"/>
      <c r="R95" s="127"/>
      <c r="S95" s="127"/>
      <c r="T95" s="127"/>
      <c r="U95" s="127"/>
    </row>
    <row r="96" spans="1:21">
      <c r="A96" s="166" t="s">
        <v>0</v>
      </c>
      <c r="B96" s="153">
        <v>627.69000000000005</v>
      </c>
      <c r="C96" s="154">
        <v>93.94</v>
      </c>
      <c r="D96" s="155">
        <v>3.6</v>
      </c>
      <c r="E96" s="154">
        <v>181.25</v>
      </c>
      <c r="F96" s="156">
        <v>1.8</v>
      </c>
      <c r="G96" s="157">
        <v>227.5</v>
      </c>
      <c r="H96" s="158">
        <v>0.6</v>
      </c>
      <c r="I96" s="116">
        <v>125</v>
      </c>
      <c r="J96" s="127"/>
      <c r="K96" s="127"/>
      <c r="L96" s="127"/>
      <c r="M96" s="127"/>
      <c r="N96" s="127"/>
      <c r="O96" s="127"/>
      <c r="P96" s="127"/>
      <c r="Q96" s="127"/>
      <c r="R96" s="127"/>
      <c r="S96" s="127"/>
      <c r="T96" s="127"/>
      <c r="U96" s="127"/>
    </row>
    <row r="97" spans="1:21">
      <c r="A97" s="265" t="s">
        <v>39</v>
      </c>
      <c r="B97" s="153">
        <v>642.28</v>
      </c>
      <c r="C97" s="154">
        <v>559.78</v>
      </c>
      <c r="D97" s="155">
        <v>0.5</v>
      </c>
      <c r="E97" s="154">
        <v>25</v>
      </c>
      <c r="F97" s="156">
        <v>0.3</v>
      </c>
      <c r="G97" s="157">
        <v>32.5</v>
      </c>
      <c r="H97" s="158">
        <v>0.1</v>
      </c>
      <c r="I97" s="116">
        <v>25</v>
      </c>
      <c r="J97" s="127"/>
      <c r="K97" s="127"/>
      <c r="L97" s="127"/>
      <c r="M97" s="127"/>
      <c r="N97" s="127"/>
      <c r="O97" s="127"/>
      <c r="P97" s="127"/>
      <c r="Q97" s="127"/>
      <c r="R97" s="127"/>
      <c r="S97" s="127"/>
      <c r="T97" s="127"/>
      <c r="U97" s="127"/>
    </row>
    <row r="98" spans="1:21">
      <c r="A98" s="166" t="s">
        <v>205</v>
      </c>
      <c r="B98" s="159">
        <v>651.23</v>
      </c>
      <c r="C98" s="154">
        <v>56.23</v>
      </c>
      <c r="D98" s="155">
        <v>4</v>
      </c>
      <c r="E98" s="154">
        <v>200</v>
      </c>
      <c r="F98" s="156">
        <v>2</v>
      </c>
      <c r="G98" s="157">
        <v>260</v>
      </c>
      <c r="H98" s="158">
        <v>0.68</v>
      </c>
      <c r="I98" s="116">
        <v>135</v>
      </c>
      <c r="J98" s="127"/>
      <c r="K98" s="127"/>
      <c r="L98" s="127"/>
      <c r="M98" s="127"/>
      <c r="N98" s="127"/>
      <c r="O98" s="127"/>
      <c r="P98" s="127"/>
      <c r="Q98" s="127"/>
      <c r="R98" s="127"/>
      <c r="S98" s="127"/>
      <c r="T98" s="127"/>
      <c r="U98" s="127"/>
    </row>
    <row r="99" spans="1:21">
      <c r="A99" s="166" t="s">
        <v>252</v>
      </c>
      <c r="B99" s="159">
        <v>712.22</v>
      </c>
      <c r="C99" s="154">
        <v>59.97</v>
      </c>
      <c r="D99" s="155">
        <v>4.4000000000000004</v>
      </c>
      <c r="E99" s="154">
        <v>221.25</v>
      </c>
      <c r="F99" s="156">
        <v>2.2000000000000002</v>
      </c>
      <c r="G99" s="157">
        <v>286</v>
      </c>
      <c r="H99" s="174">
        <v>0.73</v>
      </c>
      <c r="I99" s="116">
        <v>145</v>
      </c>
      <c r="J99" s="127"/>
      <c r="K99" s="127"/>
      <c r="L99" s="127"/>
      <c r="M99" s="127"/>
      <c r="N99" s="127"/>
      <c r="O99" s="127"/>
      <c r="P99" s="127"/>
      <c r="Q99" s="127"/>
      <c r="R99" s="127"/>
      <c r="S99" s="127"/>
      <c r="T99" s="127"/>
      <c r="U99" s="127"/>
    </row>
    <row r="100" spans="1:21">
      <c r="A100" s="166" t="s">
        <v>6</v>
      </c>
      <c r="B100" s="153">
        <v>758.5</v>
      </c>
      <c r="C100" s="154">
        <v>196</v>
      </c>
      <c r="D100" s="155">
        <v>3.96</v>
      </c>
      <c r="E100" s="154">
        <v>193.75</v>
      </c>
      <c r="F100" s="156">
        <v>1.9</v>
      </c>
      <c r="G100" s="157">
        <v>243.75</v>
      </c>
      <c r="H100" s="158">
        <v>0.6</v>
      </c>
      <c r="I100" s="116">
        <v>125</v>
      </c>
      <c r="J100" s="127"/>
      <c r="K100" s="127"/>
      <c r="L100" s="127"/>
      <c r="M100" s="127"/>
      <c r="N100" s="127"/>
      <c r="O100" s="127"/>
      <c r="P100" s="127"/>
      <c r="Q100" s="127"/>
      <c r="R100" s="127"/>
      <c r="S100" s="127"/>
      <c r="T100" s="127"/>
      <c r="U100" s="127"/>
    </row>
    <row r="101" spans="1:21">
      <c r="A101" s="166" t="s">
        <v>136</v>
      </c>
      <c r="B101" s="153">
        <v>790.18</v>
      </c>
      <c r="C101" s="154">
        <v>83.93</v>
      </c>
      <c r="D101" s="155">
        <v>4.8</v>
      </c>
      <c r="E101" s="154">
        <v>237.5</v>
      </c>
      <c r="F101" s="156">
        <v>2.4</v>
      </c>
      <c r="G101" s="157">
        <v>308.5</v>
      </c>
      <c r="H101" s="158">
        <v>0.8</v>
      </c>
      <c r="I101" s="116">
        <v>160</v>
      </c>
      <c r="J101" s="127"/>
      <c r="K101" s="127"/>
      <c r="L101" s="127"/>
      <c r="M101" s="127"/>
      <c r="N101" s="127"/>
      <c r="O101" s="127"/>
      <c r="P101" s="127"/>
      <c r="Q101" s="127"/>
      <c r="R101" s="127"/>
      <c r="S101" s="127"/>
      <c r="T101" s="127"/>
      <c r="U101" s="127"/>
    </row>
    <row r="102" spans="1:21">
      <c r="A102" s="166" t="s">
        <v>34</v>
      </c>
      <c r="B102" s="153">
        <v>792.75</v>
      </c>
      <c r="C102" s="154">
        <v>154</v>
      </c>
      <c r="D102" s="155">
        <v>4.3</v>
      </c>
      <c r="E102" s="154">
        <v>212.5</v>
      </c>
      <c r="F102" s="156">
        <v>2.1</v>
      </c>
      <c r="G102" s="157">
        <v>276.25</v>
      </c>
      <c r="H102" s="158">
        <v>0.8</v>
      </c>
      <c r="I102" s="116">
        <v>150</v>
      </c>
      <c r="J102" s="127"/>
      <c r="K102" s="127"/>
      <c r="L102" s="127"/>
      <c r="M102" s="127"/>
      <c r="N102" s="127"/>
      <c r="O102" s="127"/>
      <c r="P102" s="127"/>
      <c r="Q102" s="127"/>
      <c r="R102" s="127"/>
      <c r="S102" s="127"/>
      <c r="T102" s="127"/>
      <c r="U102" s="127"/>
    </row>
    <row r="103" spans="1:21">
      <c r="A103" s="166" t="s">
        <v>238</v>
      </c>
      <c r="B103" s="153">
        <v>794.75</v>
      </c>
      <c r="C103" s="154">
        <v>166</v>
      </c>
      <c r="D103" s="155">
        <v>4.3</v>
      </c>
      <c r="E103" s="154">
        <v>212.5</v>
      </c>
      <c r="F103" s="156">
        <v>2.1</v>
      </c>
      <c r="G103" s="157">
        <v>276.25</v>
      </c>
      <c r="H103" s="158">
        <v>0.7</v>
      </c>
      <c r="I103" s="116">
        <v>140</v>
      </c>
      <c r="J103" s="127"/>
      <c r="K103" s="127"/>
      <c r="L103" s="127"/>
      <c r="M103" s="127"/>
      <c r="N103" s="127"/>
      <c r="O103" s="127"/>
      <c r="P103" s="127"/>
      <c r="Q103" s="127"/>
      <c r="R103" s="127"/>
      <c r="S103" s="127"/>
      <c r="T103" s="127"/>
      <c r="U103" s="127"/>
    </row>
    <row r="104" spans="1:21">
      <c r="A104" s="166" t="s">
        <v>176</v>
      </c>
      <c r="B104" s="159">
        <v>797.5</v>
      </c>
      <c r="C104" s="154">
        <v>52.5</v>
      </c>
      <c r="D104" s="155">
        <v>5</v>
      </c>
      <c r="E104" s="154">
        <v>250</v>
      </c>
      <c r="F104" s="156">
        <v>2.5</v>
      </c>
      <c r="G104" s="157">
        <v>325</v>
      </c>
      <c r="H104" s="158">
        <v>0.85</v>
      </c>
      <c r="I104" s="116">
        <v>170</v>
      </c>
      <c r="J104" s="127"/>
      <c r="K104" s="127"/>
      <c r="L104" s="127"/>
      <c r="M104" s="127"/>
      <c r="N104" s="127"/>
      <c r="O104" s="127"/>
      <c r="P104" s="127"/>
      <c r="Q104" s="127"/>
      <c r="R104" s="127"/>
      <c r="S104" s="127"/>
      <c r="T104" s="127"/>
      <c r="U104" s="127"/>
    </row>
    <row r="105" spans="1:21">
      <c r="A105" s="166" t="s">
        <v>236</v>
      </c>
      <c r="B105" s="159">
        <v>812.5</v>
      </c>
      <c r="C105" s="154">
        <v>67.5</v>
      </c>
      <c r="D105" s="155">
        <v>5</v>
      </c>
      <c r="E105" s="154">
        <v>250</v>
      </c>
      <c r="F105" s="156">
        <v>2.5</v>
      </c>
      <c r="G105" s="157">
        <v>325</v>
      </c>
      <c r="H105" s="158">
        <v>0.9</v>
      </c>
      <c r="I105" s="116">
        <v>170</v>
      </c>
      <c r="J105" s="127"/>
      <c r="K105" s="127"/>
      <c r="L105" s="127"/>
      <c r="M105" s="127"/>
      <c r="N105" s="127"/>
      <c r="O105" s="127"/>
      <c r="P105" s="127"/>
      <c r="Q105" s="127"/>
      <c r="R105" s="127"/>
      <c r="S105" s="127"/>
      <c r="T105" s="127"/>
      <c r="U105" s="127"/>
    </row>
    <row r="106" spans="1:21">
      <c r="A106" s="277" t="s">
        <v>305</v>
      </c>
      <c r="B106" s="159">
        <v>1706.88</v>
      </c>
      <c r="C106" s="154">
        <v>18.75</v>
      </c>
      <c r="D106" s="155">
        <v>11.4</v>
      </c>
      <c r="E106" s="154">
        <v>568.75</v>
      </c>
      <c r="F106" s="156">
        <v>5.7</v>
      </c>
      <c r="G106" s="157">
        <v>739.38</v>
      </c>
      <c r="H106" s="158">
        <v>1.9</v>
      </c>
      <c r="I106" s="116">
        <v>380</v>
      </c>
      <c r="J106" s="127"/>
      <c r="K106" s="127"/>
      <c r="L106" s="127"/>
      <c r="M106" s="127"/>
      <c r="N106" s="127"/>
      <c r="O106" s="127"/>
      <c r="P106" s="127"/>
      <c r="Q106" s="127"/>
      <c r="R106" s="127"/>
      <c r="S106" s="127"/>
      <c r="T106" s="127"/>
      <c r="U106" s="127"/>
    </row>
    <row r="107" spans="1:21">
      <c r="A107" s="166" t="s">
        <v>237</v>
      </c>
      <c r="B107" s="159">
        <v>995.24</v>
      </c>
      <c r="C107" s="154">
        <v>27.74</v>
      </c>
      <c r="D107" s="155">
        <v>6.5</v>
      </c>
      <c r="E107" s="154">
        <v>325</v>
      </c>
      <c r="F107" s="156">
        <v>3.3</v>
      </c>
      <c r="G107" s="157">
        <v>422.5</v>
      </c>
      <c r="H107" s="158">
        <v>1.1000000000000001</v>
      </c>
      <c r="I107" s="116">
        <v>220</v>
      </c>
      <c r="J107" s="127"/>
      <c r="K107" s="127"/>
      <c r="L107" s="127"/>
      <c r="M107" s="127"/>
      <c r="N107" s="127"/>
      <c r="O107" s="127"/>
      <c r="P107" s="127"/>
      <c r="Q107" s="127"/>
      <c r="R107" s="127"/>
      <c r="S107" s="127"/>
      <c r="T107" s="127"/>
      <c r="U107" s="127"/>
    </row>
    <row r="108" spans="1:21">
      <c r="A108" s="166" t="s">
        <v>243</v>
      </c>
      <c r="B108" s="159">
        <v>1186.23</v>
      </c>
      <c r="C108" s="154">
        <v>44.98</v>
      </c>
      <c r="D108" s="155">
        <v>7.8</v>
      </c>
      <c r="E108" s="154">
        <v>387.5</v>
      </c>
      <c r="F108" s="156">
        <v>3.9</v>
      </c>
      <c r="G108" s="157">
        <v>503.75</v>
      </c>
      <c r="H108" s="158">
        <v>1.25</v>
      </c>
      <c r="I108" s="116">
        <v>250</v>
      </c>
      <c r="J108" s="127"/>
      <c r="K108" s="127"/>
      <c r="L108" s="127"/>
      <c r="M108" s="127"/>
      <c r="N108" s="127"/>
      <c r="O108" s="127"/>
      <c r="P108" s="127"/>
      <c r="Q108" s="127"/>
      <c r="R108" s="127"/>
      <c r="S108" s="127"/>
      <c r="T108" s="127"/>
      <c r="U108" s="127"/>
    </row>
    <row r="109" spans="1:21">
      <c r="A109" s="70" t="s">
        <v>246</v>
      </c>
      <c r="B109" s="159">
        <v>1311.99</v>
      </c>
      <c r="C109" s="154">
        <v>49.49</v>
      </c>
      <c r="D109" s="155">
        <v>8.5</v>
      </c>
      <c r="E109" s="154">
        <v>425</v>
      </c>
      <c r="F109" s="156">
        <v>4.3</v>
      </c>
      <c r="G109" s="157">
        <v>552.5</v>
      </c>
      <c r="H109" s="158">
        <v>1.4</v>
      </c>
      <c r="I109" s="116">
        <v>285</v>
      </c>
      <c r="J109" s="127"/>
      <c r="K109" s="127"/>
      <c r="L109" s="127"/>
      <c r="M109" s="127"/>
      <c r="N109" s="127"/>
      <c r="O109" s="127"/>
      <c r="P109" s="127"/>
      <c r="Q109" s="127"/>
      <c r="R109" s="127"/>
      <c r="S109" s="127"/>
      <c r="T109" s="127"/>
      <c r="U109" s="127"/>
    </row>
    <row r="110" spans="1:21">
      <c r="A110" s="70" t="s">
        <v>249</v>
      </c>
      <c r="B110" s="159">
        <f>SUM(C110,E110,G110,I110)</f>
        <v>1826.18</v>
      </c>
      <c r="C110" s="154">
        <v>74.930000000000007</v>
      </c>
      <c r="D110" s="155">
        <v>11.8</v>
      </c>
      <c r="E110" s="154">
        <v>587.5</v>
      </c>
      <c r="F110" s="156">
        <v>5.9</v>
      </c>
      <c r="G110" s="157">
        <v>763.75</v>
      </c>
      <c r="H110" s="158">
        <v>2</v>
      </c>
      <c r="I110" s="116">
        <v>400</v>
      </c>
      <c r="J110" s="127"/>
      <c r="K110" s="127"/>
      <c r="L110" s="127"/>
      <c r="M110" s="127"/>
      <c r="N110" s="127"/>
      <c r="O110" s="127"/>
      <c r="P110" s="127"/>
      <c r="Q110" s="127"/>
      <c r="R110" s="127"/>
      <c r="S110" s="127"/>
      <c r="T110" s="127"/>
      <c r="U110" s="127"/>
    </row>
    <row r="111" spans="1:21">
      <c r="A111" s="166" t="s">
        <v>239</v>
      </c>
      <c r="B111" s="159">
        <v>1898</v>
      </c>
      <c r="C111" s="154">
        <v>445.5</v>
      </c>
      <c r="D111" s="155">
        <v>9.9</v>
      </c>
      <c r="E111" s="154">
        <v>493.75</v>
      </c>
      <c r="F111" s="156">
        <v>4.9000000000000004</v>
      </c>
      <c r="G111" s="157">
        <v>633.75</v>
      </c>
      <c r="H111" s="158">
        <v>1.63</v>
      </c>
      <c r="I111" s="116">
        <v>325</v>
      </c>
      <c r="J111" s="127"/>
      <c r="K111" s="127"/>
      <c r="L111" s="127"/>
      <c r="M111" s="127"/>
      <c r="N111" s="127"/>
      <c r="O111" s="127"/>
      <c r="P111" s="127"/>
      <c r="Q111" s="127"/>
      <c r="R111" s="127"/>
      <c r="S111" s="127"/>
      <c r="T111" s="127"/>
      <c r="U111" s="127"/>
    </row>
    <row r="112" spans="1:21">
      <c r="A112" s="16" t="s">
        <v>240</v>
      </c>
      <c r="B112" s="153">
        <v>1955</v>
      </c>
      <c r="C112" s="154">
        <v>140</v>
      </c>
      <c r="D112" s="155">
        <v>12.4</v>
      </c>
      <c r="E112" s="154">
        <v>618.75</v>
      </c>
      <c r="F112" s="156">
        <v>6.1</v>
      </c>
      <c r="G112" s="157">
        <v>796.25</v>
      </c>
      <c r="H112" s="158">
        <v>2</v>
      </c>
      <c r="I112" s="116">
        <v>400</v>
      </c>
      <c r="J112" s="127"/>
      <c r="K112" s="127"/>
      <c r="L112" s="127"/>
      <c r="M112" s="127"/>
      <c r="N112" s="127"/>
      <c r="O112" s="127"/>
      <c r="P112" s="127"/>
      <c r="Q112" s="127"/>
      <c r="R112" s="127"/>
      <c r="S112" s="127"/>
      <c r="T112" s="127"/>
      <c r="U112" s="127"/>
    </row>
    <row r="113" spans="1:21">
      <c r="A113" s="166" t="s">
        <v>241</v>
      </c>
      <c r="B113" s="153">
        <v>2738.5</v>
      </c>
      <c r="C113" s="154">
        <v>280</v>
      </c>
      <c r="D113" s="155">
        <v>17.7</v>
      </c>
      <c r="E113" s="154">
        <v>708</v>
      </c>
      <c r="F113" s="156">
        <v>8.9</v>
      </c>
      <c r="G113" s="157">
        <v>11.5</v>
      </c>
      <c r="H113" s="158">
        <v>3</v>
      </c>
      <c r="I113" s="116">
        <v>600</v>
      </c>
      <c r="J113" s="127"/>
      <c r="K113" s="127"/>
      <c r="L113" s="127"/>
      <c r="M113" s="127"/>
      <c r="N113" s="127"/>
      <c r="O113" s="127"/>
      <c r="P113" s="127"/>
      <c r="Q113" s="127"/>
      <c r="R113" s="127"/>
      <c r="S113" s="127"/>
      <c r="T113" s="127"/>
      <c r="U113" s="127"/>
    </row>
    <row r="114" spans="1:21">
      <c r="A114" s="166"/>
      <c r="B114" s="153"/>
      <c r="C114" s="154"/>
      <c r="D114" s="155"/>
      <c r="E114" s="154"/>
      <c r="F114" s="156"/>
      <c r="G114" s="157"/>
      <c r="H114" s="158"/>
      <c r="I114" s="116"/>
      <c r="J114" s="127"/>
      <c r="K114" s="127"/>
      <c r="L114" s="127"/>
      <c r="M114" s="127"/>
      <c r="N114" s="127"/>
      <c r="O114" s="127"/>
      <c r="P114" s="127"/>
      <c r="Q114" s="127"/>
      <c r="R114" s="127"/>
      <c r="S114" s="127"/>
      <c r="T114" s="127"/>
      <c r="U114" s="127"/>
    </row>
    <row r="115" spans="1:21" ht="16" thickBot="1">
      <c r="A115" s="167" t="s">
        <v>142</v>
      </c>
      <c r="B115" s="168"/>
      <c r="C115" s="169"/>
      <c r="D115" s="170"/>
      <c r="E115" s="169"/>
      <c r="F115" s="171"/>
      <c r="G115" s="172"/>
      <c r="H115" s="173"/>
      <c r="I115" s="123"/>
      <c r="J115" s="127"/>
      <c r="K115" s="127"/>
      <c r="L115" s="127"/>
      <c r="M115" s="127"/>
      <c r="N115" s="127"/>
      <c r="O115" s="127"/>
      <c r="P115" s="127"/>
      <c r="Q115" s="127"/>
      <c r="R115" s="127"/>
      <c r="S115" s="127"/>
      <c r="T115" s="127"/>
      <c r="U115" s="127"/>
    </row>
    <row r="116" spans="1:21">
      <c r="J116" s="127"/>
      <c r="K116" s="127"/>
      <c r="L116" s="127"/>
      <c r="M116" s="127"/>
      <c r="N116" s="127"/>
      <c r="O116" s="127"/>
      <c r="P116" s="127"/>
      <c r="Q116" s="127"/>
      <c r="R116" s="127"/>
      <c r="S116" s="127"/>
      <c r="T116" s="127"/>
      <c r="U116" s="127"/>
    </row>
    <row r="117" spans="1:21" ht="25" thickBot="1">
      <c r="A117" s="574" t="s">
        <v>98</v>
      </c>
      <c r="B117" s="575"/>
      <c r="C117" s="575"/>
      <c r="D117" s="575"/>
      <c r="E117" s="575"/>
      <c r="F117" s="575"/>
      <c r="G117" s="575"/>
      <c r="H117" s="575"/>
      <c r="I117" s="575"/>
      <c r="J117" s="127"/>
      <c r="K117" s="127"/>
      <c r="L117" s="127"/>
      <c r="M117" s="127"/>
      <c r="N117" s="127"/>
      <c r="O117" s="127"/>
      <c r="P117" s="127"/>
      <c r="Q117" s="127"/>
      <c r="R117" s="127"/>
      <c r="S117" s="127"/>
      <c r="T117" s="127"/>
      <c r="U117" s="127"/>
    </row>
    <row r="118" spans="1:21" ht="76.5" customHeight="1" thickBot="1">
      <c r="A118" s="584" t="s">
        <v>100</v>
      </c>
      <c r="B118" s="585"/>
      <c r="C118" s="585"/>
      <c r="D118" s="585"/>
      <c r="E118" s="585"/>
      <c r="F118" s="585"/>
      <c r="G118" s="585"/>
      <c r="H118" s="585"/>
      <c r="I118" s="586"/>
      <c r="J118" s="127"/>
      <c r="K118" s="127"/>
      <c r="L118" s="127"/>
      <c r="M118" s="127"/>
      <c r="N118" s="127"/>
      <c r="O118" s="127"/>
      <c r="P118" s="127"/>
      <c r="Q118" s="127"/>
      <c r="R118" s="127"/>
      <c r="S118" s="127"/>
      <c r="T118" s="127"/>
      <c r="U118" s="127"/>
    </row>
    <row r="119" spans="1:21">
      <c r="A119" s="576" t="s">
        <v>268</v>
      </c>
      <c r="B119" s="577"/>
      <c r="C119" s="577"/>
      <c r="D119" s="577"/>
      <c r="E119" s="577"/>
      <c r="F119" s="577"/>
      <c r="G119" s="577"/>
      <c r="H119" s="577"/>
      <c r="I119" s="578"/>
      <c r="J119" s="127"/>
      <c r="K119" s="127"/>
      <c r="L119" s="127"/>
      <c r="M119" s="127"/>
      <c r="N119" s="127"/>
      <c r="O119" s="127"/>
      <c r="P119" s="127"/>
      <c r="Q119" s="127"/>
      <c r="R119" s="127"/>
      <c r="S119" s="127"/>
      <c r="T119" s="127"/>
      <c r="U119" s="127"/>
    </row>
    <row r="120" spans="1:21" ht="119.25" customHeight="1" thickBot="1">
      <c r="A120" s="579"/>
      <c r="B120" s="580"/>
      <c r="C120" s="580"/>
      <c r="D120" s="580"/>
      <c r="E120" s="580"/>
      <c r="F120" s="580"/>
      <c r="G120" s="580"/>
      <c r="H120" s="580"/>
      <c r="I120" s="581"/>
      <c r="J120" s="127"/>
      <c r="K120" s="127"/>
      <c r="L120" s="127"/>
      <c r="M120" s="127"/>
      <c r="N120" s="127"/>
      <c r="O120" s="127"/>
      <c r="P120" s="127"/>
      <c r="Q120" s="127"/>
      <c r="R120" s="127"/>
      <c r="S120" s="127"/>
      <c r="T120" s="127"/>
      <c r="U120" s="127"/>
    </row>
    <row r="121" spans="1:21" ht="33" thickBot="1">
      <c r="A121" s="143" t="s">
        <v>97</v>
      </c>
      <c r="B121" s="144" t="s">
        <v>88</v>
      </c>
      <c r="C121" s="145" t="s">
        <v>42</v>
      </c>
      <c r="D121" s="146" t="s">
        <v>82</v>
      </c>
      <c r="E121" s="147" t="s">
        <v>83</v>
      </c>
      <c r="F121" s="148" t="s">
        <v>84</v>
      </c>
      <c r="G121" s="149" t="s">
        <v>85</v>
      </c>
      <c r="H121" s="150" t="s">
        <v>86</v>
      </c>
      <c r="I121" s="151" t="s">
        <v>87</v>
      </c>
      <c r="J121" s="127"/>
      <c r="K121" s="127"/>
      <c r="L121" s="127"/>
      <c r="M121" s="127"/>
      <c r="N121" s="127"/>
      <c r="O121" s="127"/>
      <c r="P121" s="127"/>
      <c r="Q121" s="127"/>
      <c r="R121" s="127"/>
      <c r="S121" s="127"/>
      <c r="T121" s="127"/>
      <c r="U121" s="127"/>
    </row>
    <row r="122" spans="1:21">
      <c r="A122" s="263" t="s">
        <v>256</v>
      </c>
      <c r="B122" s="209">
        <v>238.2</v>
      </c>
      <c r="C122" s="161">
        <v>134.85</v>
      </c>
      <c r="D122" s="162">
        <v>0.7</v>
      </c>
      <c r="E122" s="161">
        <v>34.5</v>
      </c>
      <c r="F122" s="163">
        <v>0.35</v>
      </c>
      <c r="G122" s="164">
        <v>44.85</v>
      </c>
      <c r="H122" s="254">
        <v>0.12</v>
      </c>
      <c r="I122" s="124">
        <v>24</v>
      </c>
      <c r="J122" s="127"/>
      <c r="K122" s="127"/>
      <c r="L122" s="127"/>
      <c r="M122" s="127"/>
      <c r="N122" s="127"/>
      <c r="O122" s="127"/>
      <c r="P122" s="127"/>
      <c r="Q122" s="127"/>
      <c r="R122" s="127"/>
      <c r="S122" s="127"/>
      <c r="T122" s="127"/>
      <c r="U122" s="127"/>
    </row>
    <row r="123" spans="1:21">
      <c r="A123" s="262" t="s">
        <v>171</v>
      </c>
      <c r="B123" s="153">
        <v>247.35</v>
      </c>
      <c r="C123" s="154">
        <v>89.85</v>
      </c>
      <c r="D123" s="155">
        <v>1.2</v>
      </c>
      <c r="E123" s="154">
        <v>60</v>
      </c>
      <c r="F123" s="156">
        <v>0.6</v>
      </c>
      <c r="G123" s="157">
        <v>78</v>
      </c>
      <c r="H123" s="174">
        <v>0.21</v>
      </c>
      <c r="I123" s="116">
        <v>42</v>
      </c>
      <c r="J123" s="127"/>
      <c r="K123" s="127"/>
      <c r="L123" s="127"/>
      <c r="M123" s="127"/>
      <c r="N123" s="127"/>
      <c r="O123" s="127"/>
      <c r="P123" s="127"/>
      <c r="Q123" s="127"/>
      <c r="R123" s="127"/>
      <c r="S123" s="127"/>
      <c r="T123" s="127"/>
      <c r="U123" s="127"/>
    </row>
    <row r="124" spans="1:21">
      <c r="A124" s="262" t="s">
        <v>59</v>
      </c>
      <c r="B124" s="153">
        <v>287.85000000000002</v>
      </c>
      <c r="C124" s="154">
        <v>119.85</v>
      </c>
      <c r="D124" s="155">
        <v>1.2</v>
      </c>
      <c r="E124" s="154">
        <v>60</v>
      </c>
      <c r="F124" s="156">
        <v>0.6</v>
      </c>
      <c r="G124" s="157">
        <v>78</v>
      </c>
      <c r="H124" s="174">
        <v>0.15</v>
      </c>
      <c r="I124" s="116">
        <v>30</v>
      </c>
      <c r="J124" s="127"/>
      <c r="K124" s="127"/>
      <c r="L124" s="127"/>
      <c r="M124" s="127"/>
      <c r="N124" s="127"/>
      <c r="O124" s="127"/>
      <c r="P124" s="127"/>
      <c r="Q124" s="127"/>
      <c r="R124" s="127"/>
      <c r="S124" s="127"/>
      <c r="T124" s="127"/>
      <c r="U124" s="127"/>
    </row>
    <row r="125" spans="1:21">
      <c r="A125" s="262" t="s">
        <v>300</v>
      </c>
      <c r="B125" s="159">
        <v>319.5</v>
      </c>
      <c r="C125" s="154">
        <v>6</v>
      </c>
      <c r="D125" s="155">
        <v>2.1</v>
      </c>
      <c r="E125" s="154">
        <v>105</v>
      </c>
      <c r="F125" s="156">
        <v>1.05</v>
      </c>
      <c r="G125" s="157">
        <v>136.5</v>
      </c>
      <c r="H125" s="174">
        <v>0.36</v>
      </c>
      <c r="I125" s="116">
        <v>72</v>
      </c>
      <c r="J125" s="127"/>
      <c r="K125" s="127"/>
      <c r="L125" s="127"/>
      <c r="M125" s="127"/>
      <c r="N125" s="127"/>
      <c r="O125" s="127"/>
      <c r="P125" s="127"/>
      <c r="Q125" s="127"/>
      <c r="R125" s="127"/>
      <c r="S125" s="127"/>
      <c r="T125" s="127"/>
      <c r="U125" s="127"/>
    </row>
    <row r="126" spans="1:21" ht="16" thickBot="1">
      <c r="A126" s="166" t="s">
        <v>135</v>
      </c>
      <c r="B126" s="153">
        <v>674.96</v>
      </c>
      <c r="C126" s="154">
        <v>49.46</v>
      </c>
      <c r="D126" s="155">
        <v>4.0999999999999996</v>
      </c>
      <c r="E126" s="154">
        <v>202.5</v>
      </c>
      <c r="F126" s="156">
        <v>2.1</v>
      </c>
      <c r="G126" s="157">
        <v>273</v>
      </c>
      <c r="H126" s="158">
        <v>0.8</v>
      </c>
      <c r="I126" s="116">
        <v>150</v>
      </c>
      <c r="J126" s="127"/>
      <c r="K126" s="127"/>
      <c r="L126" s="127"/>
      <c r="M126" s="127"/>
      <c r="N126" s="127"/>
      <c r="O126" s="127"/>
      <c r="P126" s="127"/>
      <c r="Q126" s="127"/>
      <c r="R126" s="127"/>
      <c r="S126" s="127"/>
      <c r="T126" s="127"/>
      <c r="U126" s="127"/>
    </row>
    <row r="127" spans="1:21">
      <c r="A127" s="160" t="s">
        <v>37</v>
      </c>
      <c r="B127" s="153">
        <v>687.3</v>
      </c>
      <c r="C127" s="154">
        <v>19.8</v>
      </c>
      <c r="D127" s="155">
        <v>4.5</v>
      </c>
      <c r="E127" s="154">
        <v>225</v>
      </c>
      <c r="F127" s="156">
        <v>2.2999999999999998</v>
      </c>
      <c r="G127" s="157">
        <v>292.5</v>
      </c>
      <c r="H127" s="158">
        <v>0.8</v>
      </c>
      <c r="I127" s="116">
        <v>150</v>
      </c>
      <c r="J127" s="127"/>
      <c r="K127" s="127"/>
      <c r="L127" s="127"/>
      <c r="M127" s="127"/>
      <c r="N127" s="127"/>
      <c r="O127" s="127"/>
      <c r="P127" s="127"/>
      <c r="Q127" s="127"/>
      <c r="R127" s="127"/>
      <c r="S127" s="127"/>
      <c r="T127" s="127"/>
      <c r="U127" s="127"/>
    </row>
    <row r="128" spans="1:21">
      <c r="A128" s="264" t="s">
        <v>257</v>
      </c>
      <c r="B128" s="159">
        <v>688.45</v>
      </c>
      <c r="C128" s="154">
        <v>284.5</v>
      </c>
      <c r="D128" s="155">
        <v>2.73</v>
      </c>
      <c r="E128" s="154">
        <v>136.5</v>
      </c>
      <c r="F128" s="156">
        <v>1.37</v>
      </c>
      <c r="G128" s="157">
        <v>177.45</v>
      </c>
      <c r="H128" s="158">
        <v>0.45</v>
      </c>
      <c r="I128" s="116">
        <v>90</v>
      </c>
      <c r="J128" s="127"/>
      <c r="K128" s="127"/>
      <c r="L128" s="127"/>
      <c r="M128" s="127"/>
      <c r="N128" s="127"/>
      <c r="O128" s="127"/>
      <c r="P128" s="127"/>
      <c r="Q128" s="127"/>
      <c r="R128" s="127"/>
      <c r="S128" s="127"/>
      <c r="T128" s="127"/>
      <c r="U128" s="127"/>
    </row>
    <row r="129" spans="1:21">
      <c r="A129" s="265" t="s">
        <v>181</v>
      </c>
      <c r="B129" s="159">
        <v>741.64</v>
      </c>
      <c r="C129" s="154">
        <v>33.64</v>
      </c>
      <c r="D129" s="155">
        <v>4.8</v>
      </c>
      <c r="E129" s="154">
        <v>240</v>
      </c>
      <c r="F129" s="156">
        <v>2.4</v>
      </c>
      <c r="G129" s="157">
        <v>312</v>
      </c>
      <c r="H129" s="158">
        <v>0.78</v>
      </c>
      <c r="I129" s="116">
        <v>156</v>
      </c>
      <c r="J129" s="127"/>
      <c r="K129" s="127"/>
      <c r="L129" s="127"/>
      <c r="M129" s="127"/>
      <c r="N129" s="127"/>
      <c r="O129" s="127"/>
      <c r="P129" s="127"/>
      <c r="Q129" s="127"/>
      <c r="R129" s="127"/>
      <c r="S129" s="127"/>
      <c r="T129" s="127"/>
      <c r="U129" s="127"/>
    </row>
    <row r="130" spans="1:21">
      <c r="A130" s="265" t="s">
        <v>258</v>
      </c>
      <c r="B130" s="159">
        <v>750.3</v>
      </c>
      <c r="C130" s="154">
        <v>74.849999999999994</v>
      </c>
      <c r="D130" s="155">
        <v>4.8899999999999997</v>
      </c>
      <c r="E130" s="154">
        <v>244.5</v>
      </c>
      <c r="F130" s="156">
        <v>2.4500000000000002</v>
      </c>
      <c r="G130" s="157">
        <v>317.85000000000002</v>
      </c>
      <c r="H130" s="158">
        <v>0.81</v>
      </c>
      <c r="I130" s="116">
        <v>162</v>
      </c>
      <c r="J130" s="127"/>
      <c r="K130" s="127"/>
      <c r="L130" s="127"/>
      <c r="M130" s="127"/>
      <c r="N130" s="127"/>
      <c r="O130" s="127"/>
      <c r="P130" s="127"/>
      <c r="Q130" s="127"/>
      <c r="R130" s="127"/>
      <c r="S130" s="127"/>
      <c r="T130" s="127"/>
      <c r="U130" s="127"/>
    </row>
    <row r="131" spans="1:21">
      <c r="A131" s="265" t="s">
        <v>35</v>
      </c>
      <c r="B131" s="153">
        <v>770.95</v>
      </c>
      <c r="C131" s="154">
        <v>96</v>
      </c>
      <c r="D131" s="155">
        <v>4.7</v>
      </c>
      <c r="E131" s="154">
        <v>232.5</v>
      </c>
      <c r="F131" s="156">
        <v>2.2999999999999998</v>
      </c>
      <c r="G131" s="157">
        <v>292.5</v>
      </c>
      <c r="H131" s="158">
        <v>0.8</v>
      </c>
      <c r="I131" s="116">
        <v>150</v>
      </c>
      <c r="J131" s="127"/>
      <c r="K131" s="127"/>
      <c r="L131" s="127"/>
      <c r="M131" s="127"/>
      <c r="N131" s="127"/>
      <c r="O131" s="127"/>
      <c r="P131" s="127"/>
      <c r="Q131" s="127"/>
      <c r="R131" s="127"/>
      <c r="S131" s="127"/>
      <c r="T131" s="127"/>
      <c r="U131" s="127"/>
    </row>
    <row r="132" spans="1:21">
      <c r="A132" s="265" t="s">
        <v>165</v>
      </c>
      <c r="B132" s="153">
        <v>817.4</v>
      </c>
      <c r="C132" s="154">
        <v>115.4</v>
      </c>
      <c r="D132" s="155">
        <v>4.8</v>
      </c>
      <c r="E132" s="154">
        <v>240</v>
      </c>
      <c r="F132" s="156">
        <v>2.4</v>
      </c>
      <c r="G132" s="157">
        <v>312</v>
      </c>
      <c r="H132" s="158">
        <v>0.8</v>
      </c>
      <c r="I132" s="116">
        <v>150</v>
      </c>
      <c r="J132" s="127"/>
      <c r="K132" s="127"/>
      <c r="L132" s="127"/>
      <c r="M132" s="127"/>
      <c r="N132" s="127"/>
      <c r="O132" s="127"/>
      <c r="P132" s="127"/>
      <c r="Q132" s="127"/>
      <c r="R132" s="127"/>
      <c r="S132" s="127"/>
      <c r="T132" s="127"/>
      <c r="U132" s="127"/>
    </row>
    <row r="133" spans="1:21">
      <c r="A133" s="166" t="s">
        <v>169</v>
      </c>
      <c r="B133" s="153">
        <v>868.33</v>
      </c>
      <c r="C133" s="154">
        <v>26.98</v>
      </c>
      <c r="D133" s="155">
        <v>6.4</v>
      </c>
      <c r="E133" s="154">
        <v>319.5</v>
      </c>
      <c r="F133" s="156">
        <v>3.2</v>
      </c>
      <c r="G133" s="157">
        <v>415.35</v>
      </c>
      <c r="H133" s="174">
        <v>0.53</v>
      </c>
      <c r="I133" s="116">
        <v>106.5</v>
      </c>
      <c r="J133" s="127"/>
      <c r="K133" s="127"/>
      <c r="L133" s="127"/>
      <c r="M133" s="127"/>
      <c r="N133" s="127"/>
      <c r="O133" s="127"/>
      <c r="P133" s="127"/>
      <c r="Q133" s="127"/>
      <c r="R133" s="127"/>
      <c r="S133" s="127"/>
      <c r="T133" s="127"/>
      <c r="U133" s="127"/>
    </row>
    <row r="134" spans="1:21">
      <c r="A134" s="265" t="s">
        <v>95</v>
      </c>
      <c r="B134" s="153">
        <v>900.22</v>
      </c>
      <c r="C134" s="154">
        <v>91.72</v>
      </c>
      <c r="D134" s="155">
        <v>5.6</v>
      </c>
      <c r="E134" s="154">
        <v>277.5</v>
      </c>
      <c r="F134" s="156">
        <v>2.7</v>
      </c>
      <c r="G134" s="157">
        <v>351</v>
      </c>
      <c r="H134" s="158">
        <v>0.9</v>
      </c>
      <c r="I134" s="116">
        <v>180</v>
      </c>
      <c r="J134" s="127"/>
      <c r="K134" s="127"/>
      <c r="L134" s="127"/>
      <c r="M134" s="127"/>
      <c r="N134" s="127"/>
      <c r="O134" s="127"/>
      <c r="P134" s="127"/>
      <c r="Q134" s="127"/>
      <c r="R134" s="127"/>
      <c r="S134" s="127"/>
      <c r="T134" s="127"/>
      <c r="U134" s="127"/>
    </row>
    <row r="135" spans="1:21">
      <c r="A135" s="264" t="s">
        <v>253</v>
      </c>
      <c r="B135" s="159">
        <v>945.74</v>
      </c>
      <c r="C135" s="154">
        <v>434.9</v>
      </c>
      <c r="D135" s="155">
        <v>3.5</v>
      </c>
      <c r="E135" s="154">
        <v>172.5</v>
      </c>
      <c r="F135" s="156">
        <v>1.7</v>
      </c>
      <c r="G135" s="157">
        <v>224</v>
      </c>
      <c r="H135" s="158">
        <v>0.56999999999999995</v>
      </c>
      <c r="I135" s="116">
        <v>114</v>
      </c>
      <c r="J135" s="127"/>
      <c r="K135" s="127"/>
      <c r="L135" s="127"/>
      <c r="M135" s="127"/>
      <c r="N135" s="127"/>
      <c r="O135" s="127"/>
      <c r="P135" s="127"/>
      <c r="Q135" s="127"/>
      <c r="R135" s="127"/>
      <c r="S135" s="127"/>
      <c r="T135" s="127"/>
      <c r="U135" s="127"/>
    </row>
    <row r="136" spans="1:21">
      <c r="A136" s="265" t="s">
        <v>174</v>
      </c>
      <c r="B136" s="159">
        <v>978</v>
      </c>
      <c r="C136" s="154">
        <v>43.5</v>
      </c>
      <c r="D136" s="155">
        <v>6.3</v>
      </c>
      <c r="E136" s="154">
        <v>315</v>
      </c>
      <c r="F136" s="156">
        <v>3.2</v>
      </c>
      <c r="G136" s="157">
        <v>409.5</v>
      </c>
      <c r="H136" s="158">
        <v>1.05</v>
      </c>
      <c r="I136" s="116">
        <v>210</v>
      </c>
      <c r="J136" s="127"/>
      <c r="K136" s="127"/>
      <c r="L136" s="127"/>
      <c r="M136" s="127"/>
      <c r="N136" s="127"/>
      <c r="O136" s="127"/>
      <c r="P136" s="127"/>
      <c r="Q136" s="127"/>
      <c r="R136" s="127"/>
      <c r="S136" s="127"/>
      <c r="T136" s="127"/>
      <c r="U136" s="127"/>
    </row>
    <row r="137" spans="1:21">
      <c r="A137" s="166" t="s">
        <v>176</v>
      </c>
      <c r="B137" s="159">
        <v>1023.6</v>
      </c>
      <c r="C137" s="154">
        <v>52.5</v>
      </c>
      <c r="D137" s="155">
        <v>6.6</v>
      </c>
      <c r="E137" s="154">
        <v>330</v>
      </c>
      <c r="F137" s="156">
        <v>3.3</v>
      </c>
      <c r="G137" s="157">
        <v>425</v>
      </c>
      <c r="H137" s="158">
        <v>1.08</v>
      </c>
      <c r="I137" s="116">
        <v>216</v>
      </c>
      <c r="J137" s="127"/>
      <c r="K137" s="127"/>
      <c r="L137" s="127"/>
      <c r="M137" s="127"/>
      <c r="N137" s="127"/>
      <c r="O137" s="127"/>
      <c r="P137" s="127"/>
      <c r="Q137" s="127"/>
      <c r="R137" s="127"/>
      <c r="S137" s="127"/>
      <c r="T137" s="127"/>
      <c r="U137" s="127"/>
    </row>
    <row r="138" spans="1:21">
      <c r="A138" s="265" t="s">
        <v>3</v>
      </c>
      <c r="B138" s="153">
        <v>1029</v>
      </c>
      <c r="C138" s="154">
        <v>27</v>
      </c>
      <c r="D138" s="155">
        <v>7.35</v>
      </c>
      <c r="E138" s="154">
        <v>367.5</v>
      </c>
      <c r="F138" s="156">
        <v>3.6</v>
      </c>
      <c r="G138" s="157">
        <v>468</v>
      </c>
      <c r="H138" s="158">
        <v>1.2</v>
      </c>
      <c r="I138" s="116">
        <v>240</v>
      </c>
      <c r="J138" s="127"/>
      <c r="K138" s="127"/>
      <c r="L138" s="127"/>
      <c r="M138" s="127"/>
      <c r="N138" s="127"/>
      <c r="O138" s="127"/>
      <c r="P138" s="127"/>
      <c r="Q138" s="127"/>
      <c r="R138" s="127"/>
      <c r="S138" s="127"/>
      <c r="T138" s="127"/>
      <c r="U138" s="127"/>
    </row>
    <row r="139" spans="1:21">
      <c r="A139" s="265" t="s">
        <v>5</v>
      </c>
      <c r="B139" s="153">
        <v>1061</v>
      </c>
      <c r="C139" s="154">
        <v>35</v>
      </c>
      <c r="D139" s="155">
        <v>6.8</v>
      </c>
      <c r="E139" s="154">
        <v>337.5</v>
      </c>
      <c r="F139" s="156">
        <v>3.5</v>
      </c>
      <c r="G139" s="157">
        <v>448.5</v>
      </c>
      <c r="H139" s="158">
        <v>1.2</v>
      </c>
      <c r="I139" s="116">
        <v>240</v>
      </c>
      <c r="J139" s="127"/>
      <c r="K139" s="127"/>
      <c r="L139" s="127"/>
      <c r="M139" s="127"/>
      <c r="N139" s="127"/>
      <c r="O139" s="127"/>
      <c r="P139" s="127"/>
      <c r="Q139" s="127"/>
      <c r="R139" s="127"/>
      <c r="S139" s="127"/>
      <c r="T139" s="127"/>
      <c r="U139" s="127"/>
    </row>
    <row r="140" spans="1:21">
      <c r="A140" s="166" t="s">
        <v>94</v>
      </c>
      <c r="B140" s="153">
        <v>1113.5</v>
      </c>
      <c r="C140" s="154">
        <v>196</v>
      </c>
      <c r="D140" s="155">
        <v>6.3</v>
      </c>
      <c r="E140" s="154">
        <v>315</v>
      </c>
      <c r="F140" s="156">
        <v>3.2</v>
      </c>
      <c r="G140" s="157">
        <v>409.5</v>
      </c>
      <c r="H140" s="158">
        <v>1.1000000000000001</v>
      </c>
      <c r="I140" s="116">
        <v>210</v>
      </c>
      <c r="J140" s="127"/>
      <c r="K140" s="127"/>
      <c r="L140" s="127"/>
      <c r="M140" s="127"/>
      <c r="N140" s="127"/>
      <c r="O140" s="127"/>
      <c r="P140" s="127"/>
      <c r="Q140" s="127"/>
      <c r="R140" s="127"/>
      <c r="S140" s="127"/>
      <c r="T140" s="127"/>
      <c r="U140" s="127"/>
    </row>
    <row r="141" spans="1:21">
      <c r="A141" s="166" t="s">
        <v>205</v>
      </c>
      <c r="B141" s="159">
        <v>1124.23</v>
      </c>
      <c r="C141" s="154">
        <v>56.23</v>
      </c>
      <c r="D141" s="155">
        <v>7.2</v>
      </c>
      <c r="E141" s="154">
        <v>360</v>
      </c>
      <c r="F141" s="156">
        <v>3.6</v>
      </c>
      <c r="G141" s="157">
        <v>468</v>
      </c>
      <c r="H141" s="158">
        <v>1.2</v>
      </c>
      <c r="I141" s="116">
        <v>240</v>
      </c>
      <c r="J141" s="127"/>
      <c r="K141" s="127"/>
      <c r="L141" s="127"/>
      <c r="M141" s="127"/>
      <c r="N141" s="127"/>
      <c r="O141" s="127"/>
      <c r="P141" s="127"/>
      <c r="Q141" s="127"/>
      <c r="R141" s="127"/>
      <c r="S141" s="127"/>
      <c r="T141" s="127"/>
      <c r="U141" s="127"/>
    </row>
    <row r="142" spans="1:21">
      <c r="A142" s="166" t="s">
        <v>252</v>
      </c>
      <c r="B142" s="159">
        <v>1241.97</v>
      </c>
      <c r="C142" s="154">
        <v>59.97</v>
      </c>
      <c r="D142" s="155">
        <v>8.1</v>
      </c>
      <c r="E142" s="154">
        <v>405</v>
      </c>
      <c r="F142" s="156">
        <v>3.9</v>
      </c>
      <c r="G142" s="157">
        <v>507</v>
      </c>
      <c r="H142" s="158">
        <v>1.35</v>
      </c>
      <c r="I142" s="116">
        <v>270</v>
      </c>
      <c r="J142" s="127"/>
      <c r="K142" s="127"/>
      <c r="L142" s="127"/>
      <c r="M142" s="127"/>
      <c r="N142" s="127"/>
      <c r="O142" s="127"/>
      <c r="P142" s="127"/>
      <c r="Q142" s="127"/>
      <c r="R142" s="127"/>
      <c r="S142" s="127"/>
      <c r="T142" s="127"/>
      <c r="U142" s="127"/>
    </row>
    <row r="143" spans="1:21">
      <c r="A143" s="265" t="s">
        <v>101</v>
      </c>
      <c r="B143" s="153">
        <v>1395.28</v>
      </c>
      <c r="C143" s="154">
        <v>559.78</v>
      </c>
      <c r="D143" s="155">
        <v>5.7</v>
      </c>
      <c r="E143" s="154">
        <v>285</v>
      </c>
      <c r="F143" s="156">
        <v>2.9</v>
      </c>
      <c r="G143" s="157">
        <v>370.5</v>
      </c>
      <c r="H143" s="158">
        <v>0.9</v>
      </c>
      <c r="I143" s="116">
        <v>180</v>
      </c>
      <c r="J143" s="127"/>
      <c r="K143" s="127"/>
      <c r="L143" s="127"/>
      <c r="M143" s="127"/>
      <c r="N143" s="127"/>
      <c r="O143" s="127"/>
      <c r="P143" s="127"/>
      <c r="Q143" s="127"/>
      <c r="R143" s="127"/>
      <c r="S143" s="127"/>
      <c r="T143" s="127"/>
      <c r="U143" s="127"/>
    </row>
    <row r="144" spans="1:21">
      <c r="A144" s="166" t="s">
        <v>166</v>
      </c>
      <c r="B144" s="159">
        <v>1436.1</v>
      </c>
      <c r="C144" s="154">
        <v>67.5</v>
      </c>
      <c r="D144" s="155">
        <v>9.1999999999999993</v>
      </c>
      <c r="E144" s="154">
        <v>462</v>
      </c>
      <c r="F144" s="156">
        <v>4.5999999999999996</v>
      </c>
      <c r="G144" s="157">
        <v>600.6</v>
      </c>
      <c r="H144" s="158">
        <v>1.53</v>
      </c>
      <c r="I144" s="116">
        <v>306</v>
      </c>
      <c r="J144" s="127"/>
      <c r="K144" s="127"/>
      <c r="L144" s="127"/>
      <c r="M144" s="127"/>
      <c r="N144" s="127"/>
      <c r="O144" s="127"/>
      <c r="P144" s="127"/>
      <c r="Q144" s="127"/>
      <c r="R144" s="127"/>
      <c r="S144" s="127"/>
      <c r="T144" s="127"/>
      <c r="U144" s="127"/>
    </row>
    <row r="145" spans="1:21">
      <c r="A145" s="166" t="s">
        <v>196</v>
      </c>
      <c r="B145" s="153">
        <v>1449.74</v>
      </c>
      <c r="C145" s="154">
        <v>27.74</v>
      </c>
      <c r="D145" s="155">
        <v>9.6</v>
      </c>
      <c r="E145" s="154">
        <v>480</v>
      </c>
      <c r="F145" s="156">
        <v>4.8</v>
      </c>
      <c r="G145" s="157">
        <v>624</v>
      </c>
      <c r="H145" s="174">
        <v>1.6</v>
      </c>
      <c r="I145" s="116">
        <v>318</v>
      </c>
      <c r="J145" s="127"/>
      <c r="K145" s="127"/>
      <c r="L145" s="127"/>
      <c r="M145" s="127"/>
      <c r="N145" s="127"/>
      <c r="O145" s="127"/>
      <c r="P145" s="127"/>
      <c r="Q145" s="127"/>
      <c r="R145" s="127"/>
      <c r="S145" s="127"/>
      <c r="T145" s="127"/>
      <c r="U145" s="127"/>
    </row>
    <row r="146" spans="1:21">
      <c r="A146" s="166" t="s">
        <v>0</v>
      </c>
      <c r="B146" s="153">
        <v>1554.94</v>
      </c>
      <c r="C146" s="154">
        <v>93.94</v>
      </c>
      <c r="D146" s="155">
        <v>9.8000000000000007</v>
      </c>
      <c r="E146" s="154">
        <v>487.5</v>
      </c>
      <c r="F146" s="156">
        <v>5</v>
      </c>
      <c r="G146" s="157">
        <v>643</v>
      </c>
      <c r="H146" s="158">
        <v>1.7</v>
      </c>
      <c r="I146" s="116">
        <v>330</v>
      </c>
      <c r="J146" s="127"/>
      <c r="K146" s="127"/>
      <c r="L146" s="127"/>
      <c r="M146" s="127"/>
      <c r="N146" s="127"/>
      <c r="O146" s="127"/>
      <c r="P146" s="127"/>
      <c r="Q146" s="127"/>
      <c r="R146" s="127"/>
      <c r="S146" s="127"/>
      <c r="T146" s="127"/>
      <c r="U146" s="127"/>
    </row>
    <row r="147" spans="1:21">
      <c r="A147" s="166" t="s">
        <v>34</v>
      </c>
      <c r="B147" s="153">
        <v>1630</v>
      </c>
      <c r="C147" s="154">
        <v>154</v>
      </c>
      <c r="D147" s="155">
        <v>10.1</v>
      </c>
      <c r="E147" s="154">
        <v>502.5</v>
      </c>
      <c r="F147" s="156">
        <v>5</v>
      </c>
      <c r="G147" s="157">
        <v>643.5</v>
      </c>
      <c r="H147" s="158">
        <v>1.7</v>
      </c>
      <c r="I147" s="116">
        <v>330</v>
      </c>
      <c r="J147" s="127"/>
      <c r="K147" s="127"/>
      <c r="L147" s="127"/>
      <c r="M147" s="127"/>
      <c r="N147" s="127"/>
      <c r="O147" s="127"/>
      <c r="P147" s="127"/>
      <c r="Q147" s="127"/>
      <c r="R147" s="127"/>
      <c r="S147" s="127"/>
      <c r="T147" s="127"/>
      <c r="U147" s="127"/>
    </row>
    <row r="148" spans="1:21">
      <c r="A148" s="70" t="s">
        <v>244</v>
      </c>
      <c r="B148" s="159">
        <v>1648.98</v>
      </c>
      <c r="C148" s="154">
        <v>44.98</v>
      </c>
      <c r="D148" s="155">
        <v>10.8</v>
      </c>
      <c r="E148" s="154">
        <v>540</v>
      </c>
      <c r="F148" s="156">
        <v>5.4</v>
      </c>
      <c r="G148" s="157">
        <v>702</v>
      </c>
      <c r="H148" s="158">
        <v>1.8</v>
      </c>
      <c r="I148" s="116">
        <v>360</v>
      </c>
      <c r="J148" s="127"/>
      <c r="K148" s="127"/>
      <c r="L148" s="127"/>
      <c r="M148" s="127"/>
      <c r="N148" s="127"/>
      <c r="O148" s="127"/>
      <c r="P148" s="127"/>
      <c r="Q148" s="127"/>
      <c r="R148" s="127"/>
      <c r="S148" s="127"/>
      <c r="T148" s="127"/>
      <c r="U148" s="127"/>
    </row>
    <row r="149" spans="1:21">
      <c r="A149" s="166" t="s">
        <v>202</v>
      </c>
      <c r="B149" s="159">
        <v>1679.96</v>
      </c>
      <c r="C149" s="154">
        <v>37.46</v>
      </c>
      <c r="D149" s="155">
        <v>11.1</v>
      </c>
      <c r="E149" s="154">
        <v>555</v>
      </c>
      <c r="F149" s="156">
        <v>5.6</v>
      </c>
      <c r="G149" s="157">
        <v>721.5</v>
      </c>
      <c r="H149" s="158">
        <v>1.83</v>
      </c>
      <c r="I149" s="116">
        <v>366</v>
      </c>
      <c r="J149" s="127"/>
      <c r="K149" s="127"/>
      <c r="L149" s="127"/>
      <c r="M149" s="127"/>
      <c r="N149" s="127"/>
      <c r="O149" s="127"/>
      <c r="P149" s="127"/>
      <c r="Q149" s="127"/>
      <c r="R149" s="127"/>
      <c r="S149" s="127"/>
      <c r="T149" s="127"/>
      <c r="U149" s="127"/>
    </row>
    <row r="150" spans="1:21">
      <c r="A150" s="166" t="s">
        <v>246</v>
      </c>
      <c r="B150" s="159">
        <v>1825.49</v>
      </c>
      <c r="C150" s="154">
        <v>49.49</v>
      </c>
      <c r="D150" s="155">
        <v>12</v>
      </c>
      <c r="E150" s="154">
        <v>600</v>
      </c>
      <c r="F150" s="156">
        <v>6</v>
      </c>
      <c r="G150" s="157">
        <v>780</v>
      </c>
      <c r="H150" s="158">
        <v>2</v>
      </c>
      <c r="I150" s="116">
        <v>396</v>
      </c>
      <c r="J150" s="127"/>
      <c r="K150" s="127"/>
      <c r="L150" s="127"/>
      <c r="M150" s="127"/>
      <c r="N150" s="127"/>
      <c r="O150" s="127"/>
      <c r="P150" s="127"/>
      <c r="Q150" s="127"/>
      <c r="R150" s="127"/>
      <c r="S150" s="127"/>
      <c r="T150" s="127"/>
      <c r="U150" s="127"/>
    </row>
    <row r="151" spans="1:21">
      <c r="A151" s="166" t="s">
        <v>92</v>
      </c>
      <c r="B151" s="153">
        <v>2244.15</v>
      </c>
      <c r="C151" s="154">
        <v>140</v>
      </c>
      <c r="D151" s="155">
        <v>13.5</v>
      </c>
      <c r="E151" s="154">
        <v>675</v>
      </c>
      <c r="F151" s="156">
        <v>6.8</v>
      </c>
      <c r="G151" s="157">
        <v>877.5</v>
      </c>
      <c r="H151" s="158">
        <v>2.8</v>
      </c>
      <c r="I151" s="116">
        <v>552</v>
      </c>
      <c r="J151" s="127"/>
      <c r="K151" s="127"/>
      <c r="L151" s="127"/>
      <c r="M151" s="127"/>
      <c r="N151" s="127"/>
      <c r="O151" s="127"/>
      <c r="P151" s="127"/>
      <c r="Q151" s="127"/>
      <c r="R151" s="127"/>
      <c r="S151" s="127"/>
      <c r="T151" s="127"/>
      <c r="U151" s="127"/>
    </row>
    <row r="152" spans="1:21">
      <c r="A152" s="277" t="s">
        <v>305</v>
      </c>
      <c r="B152" s="159">
        <v>2288.25</v>
      </c>
      <c r="C152" s="154">
        <v>18.75</v>
      </c>
      <c r="D152" s="155">
        <v>15.3</v>
      </c>
      <c r="E152" s="154">
        <v>765</v>
      </c>
      <c r="F152" s="156">
        <v>7.65</v>
      </c>
      <c r="G152" s="157">
        <v>994.5</v>
      </c>
      <c r="H152" s="158">
        <v>2.5499999999999998</v>
      </c>
      <c r="I152" s="116">
        <v>510</v>
      </c>
      <c r="J152" s="127"/>
      <c r="K152" s="127"/>
      <c r="L152" s="127"/>
      <c r="M152" s="127"/>
      <c r="N152" s="127"/>
      <c r="O152" s="127"/>
      <c r="P152" s="127"/>
      <c r="Q152" s="127"/>
      <c r="R152" s="127"/>
      <c r="S152" s="127"/>
      <c r="T152" s="127"/>
      <c r="U152" s="127"/>
    </row>
    <row r="153" spans="1:21">
      <c r="A153" s="70" t="s">
        <v>179</v>
      </c>
      <c r="B153" s="159">
        <v>2316</v>
      </c>
      <c r="C153" s="154">
        <v>445.5</v>
      </c>
      <c r="D153" s="155">
        <v>13.5</v>
      </c>
      <c r="E153" s="154">
        <v>675</v>
      </c>
      <c r="F153" s="156">
        <v>6.8</v>
      </c>
      <c r="G153" s="157">
        <v>877.5</v>
      </c>
      <c r="H153" s="158">
        <v>1.6</v>
      </c>
      <c r="I153" s="116">
        <v>318</v>
      </c>
      <c r="J153" s="127"/>
      <c r="K153" s="127"/>
      <c r="L153" s="127"/>
      <c r="M153" s="127"/>
      <c r="N153" s="127"/>
      <c r="O153" s="127"/>
      <c r="P153" s="127"/>
      <c r="Q153" s="127"/>
      <c r="R153" s="127"/>
      <c r="S153" s="127"/>
      <c r="T153" s="127"/>
      <c r="U153" s="127"/>
    </row>
    <row r="154" spans="1:21">
      <c r="A154" s="166" t="s">
        <v>138</v>
      </c>
      <c r="B154" s="153">
        <v>2387.9299999999998</v>
      </c>
      <c r="C154" s="154">
        <v>83.92</v>
      </c>
      <c r="D154" s="155">
        <v>15.6</v>
      </c>
      <c r="E154" s="154">
        <v>780</v>
      </c>
      <c r="F154" s="156">
        <v>7.8</v>
      </c>
      <c r="G154" s="157">
        <v>1014</v>
      </c>
      <c r="H154" s="158">
        <v>2.6</v>
      </c>
      <c r="I154" s="116">
        <v>510</v>
      </c>
      <c r="J154" s="127"/>
      <c r="K154" s="127"/>
      <c r="L154" s="127"/>
      <c r="M154" s="127"/>
      <c r="N154" s="127"/>
      <c r="O154" s="127"/>
      <c r="P154" s="127"/>
      <c r="Q154" s="127"/>
      <c r="R154" s="127"/>
      <c r="S154" s="127"/>
      <c r="T154" s="127"/>
      <c r="U154" s="127"/>
    </row>
    <row r="155" spans="1:21">
      <c r="A155" s="166" t="s">
        <v>91</v>
      </c>
      <c r="B155" s="153">
        <v>2389</v>
      </c>
      <c r="C155" s="154">
        <v>166</v>
      </c>
      <c r="D155" s="155">
        <v>15</v>
      </c>
      <c r="E155" s="154">
        <v>750</v>
      </c>
      <c r="F155" s="156">
        <v>5</v>
      </c>
      <c r="G155" s="157">
        <v>975</v>
      </c>
      <c r="H155" s="158">
        <v>2.5</v>
      </c>
      <c r="I155" s="116">
        <v>498</v>
      </c>
      <c r="J155" s="127"/>
      <c r="K155" s="127"/>
      <c r="L155" s="127"/>
      <c r="M155" s="127"/>
      <c r="N155" s="127"/>
      <c r="O155" s="127"/>
      <c r="P155" s="127"/>
      <c r="Q155" s="127"/>
      <c r="R155" s="127"/>
      <c r="S155" s="127"/>
      <c r="T155" s="127"/>
      <c r="U155" s="127"/>
    </row>
    <row r="156" spans="1:21">
      <c r="A156" s="166" t="s">
        <v>249</v>
      </c>
      <c r="B156" s="159">
        <v>2431.4299999999998</v>
      </c>
      <c r="C156" s="154">
        <v>74.930000000000007</v>
      </c>
      <c r="D156" s="155">
        <v>15.9</v>
      </c>
      <c r="E156" s="154">
        <v>795</v>
      </c>
      <c r="F156" s="156">
        <v>8</v>
      </c>
      <c r="G156" s="157">
        <v>1033.5</v>
      </c>
      <c r="H156" s="158">
        <v>2.64</v>
      </c>
      <c r="I156" s="116">
        <v>528</v>
      </c>
      <c r="J156" s="127"/>
      <c r="K156" s="127"/>
      <c r="L156" s="127"/>
      <c r="M156" s="127"/>
      <c r="N156" s="127"/>
      <c r="O156" s="127"/>
      <c r="P156" s="127"/>
      <c r="Q156" s="127"/>
      <c r="R156" s="127"/>
      <c r="S156" s="127"/>
      <c r="T156" s="127"/>
      <c r="U156" s="127"/>
    </row>
    <row r="157" spans="1:21">
      <c r="A157" s="166" t="s">
        <v>93</v>
      </c>
      <c r="B157" s="153">
        <v>2915.5</v>
      </c>
      <c r="C157" s="154">
        <v>280</v>
      </c>
      <c r="D157" s="155">
        <v>17.7</v>
      </c>
      <c r="E157" s="154">
        <v>885</v>
      </c>
      <c r="F157" s="156">
        <v>8.9</v>
      </c>
      <c r="G157" s="157">
        <v>1150</v>
      </c>
      <c r="H157" s="158">
        <v>3</v>
      </c>
      <c r="I157" s="116">
        <v>600</v>
      </c>
      <c r="J157" s="127"/>
      <c r="K157" s="127"/>
      <c r="L157" s="127"/>
      <c r="M157" s="127"/>
      <c r="N157" s="127"/>
      <c r="O157" s="127"/>
      <c r="P157" s="127"/>
      <c r="Q157" s="127"/>
      <c r="R157" s="127"/>
      <c r="S157" s="127"/>
      <c r="T157" s="127"/>
      <c r="U157" s="127"/>
    </row>
    <row r="158" spans="1:21" ht="16" thickBot="1">
      <c r="A158" s="167" t="s">
        <v>142</v>
      </c>
      <c r="B158" s="168"/>
      <c r="C158" s="169"/>
      <c r="D158" s="170"/>
      <c r="E158" s="169"/>
      <c r="F158" s="171"/>
      <c r="G158" s="172"/>
      <c r="H158" s="173"/>
      <c r="I158" s="123"/>
      <c r="J158" s="127"/>
      <c r="K158" s="127"/>
      <c r="L158" s="127"/>
      <c r="M158" s="127"/>
      <c r="N158" s="127"/>
      <c r="O158" s="127"/>
      <c r="P158" s="127"/>
      <c r="Q158" s="127"/>
      <c r="R158" s="127"/>
      <c r="S158" s="127"/>
      <c r="T158" s="127"/>
      <c r="U158" s="127"/>
    </row>
    <row r="159" spans="1:21">
      <c r="J159" s="127"/>
      <c r="K159" s="127"/>
      <c r="L159" s="127"/>
      <c r="M159" s="127"/>
      <c r="N159" s="127"/>
      <c r="O159" s="127"/>
      <c r="P159" s="127"/>
      <c r="Q159" s="127"/>
      <c r="R159" s="127"/>
      <c r="S159" s="127"/>
      <c r="T159" s="127"/>
      <c r="U159" s="127"/>
    </row>
    <row r="160" spans="1:21">
      <c r="J160" s="127"/>
      <c r="K160" s="127"/>
      <c r="L160" s="127"/>
      <c r="M160" s="127"/>
      <c r="N160" s="127"/>
      <c r="O160" s="127"/>
      <c r="P160" s="127"/>
      <c r="Q160" s="127"/>
      <c r="R160" s="127"/>
      <c r="S160" s="127"/>
      <c r="T160" s="127"/>
      <c r="U160" s="127"/>
    </row>
    <row r="161" spans="1:21">
      <c r="J161" s="127"/>
      <c r="K161" s="127"/>
      <c r="L161" s="127"/>
      <c r="M161" s="127"/>
      <c r="N161" s="127"/>
      <c r="O161" s="127"/>
      <c r="P161" s="127"/>
      <c r="Q161" s="127"/>
      <c r="R161" s="127"/>
      <c r="S161" s="127"/>
      <c r="T161" s="127"/>
      <c r="U161" s="127"/>
    </row>
    <row r="162" spans="1:21">
      <c r="J162" s="127"/>
      <c r="K162" s="127"/>
      <c r="L162" s="127"/>
      <c r="M162" s="127"/>
      <c r="N162" s="127"/>
      <c r="O162" s="127"/>
      <c r="P162" s="127"/>
      <c r="Q162" s="127"/>
      <c r="R162" s="127"/>
      <c r="S162" s="127"/>
      <c r="T162" s="127"/>
      <c r="U162" s="127"/>
    </row>
    <row r="163" spans="1:21">
      <c r="A163" t="s">
        <v>223</v>
      </c>
      <c r="J163" s="127"/>
      <c r="K163" s="127"/>
      <c r="L163" s="127"/>
      <c r="M163" s="127"/>
      <c r="N163" s="127"/>
      <c r="O163" s="127"/>
      <c r="P163" s="127"/>
      <c r="Q163" s="127"/>
      <c r="R163" s="127"/>
      <c r="S163" s="127"/>
      <c r="T163" s="127"/>
      <c r="U163" s="127"/>
    </row>
    <row r="164" spans="1:21">
      <c r="A164" t="s">
        <v>224</v>
      </c>
      <c r="J164" s="127"/>
      <c r="K164" s="127"/>
      <c r="L164" s="127"/>
      <c r="M164" s="127"/>
      <c r="N164" s="127"/>
      <c r="O164" s="127"/>
      <c r="P164" s="127"/>
      <c r="Q164" s="127"/>
      <c r="R164" s="127"/>
      <c r="S164" s="127"/>
      <c r="T164" s="127"/>
      <c r="U164" s="127"/>
    </row>
    <row r="165" spans="1:21">
      <c r="J165" s="127"/>
      <c r="K165" s="127"/>
      <c r="L165" s="127"/>
      <c r="M165" s="127"/>
      <c r="N165" s="127"/>
      <c r="O165" s="127"/>
      <c r="P165" s="127"/>
      <c r="Q165" s="127"/>
      <c r="R165" s="127"/>
      <c r="S165" s="127"/>
      <c r="T165" s="127"/>
      <c r="U165" s="127"/>
    </row>
    <row r="166" spans="1:21">
      <c r="J166" s="127"/>
      <c r="K166" s="127"/>
      <c r="L166" s="127"/>
      <c r="M166" s="127"/>
      <c r="N166" s="127"/>
      <c r="O166" s="127"/>
      <c r="P166" s="127"/>
      <c r="Q166" s="127"/>
      <c r="R166" s="127"/>
      <c r="S166" s="127"/>
      <c r="T166" s="127"/>
      <c r="U166" s="127"/>
    </row>
    <row r="167" spans="1:21">
      <c r="J167" s="127"/>
      <c r="K167" s="127"/>
      <c r="L167" s="127"/>
      <c r="M167" s="127"/>
      <c r="N167" s="127"/>
      <c r="O167" s="127"/>
      <c r="P167" s="127"/>
      <c r="Q167" s="127"/>
      <c r="R167" s="127"/>
      <c r="S167" s="127"/>
      <c r="T167" s="127"/>
      <c r="U167" s="127"/>
    </row>
    <row r="168" spans="1:21">
      <c r="J168" s="127"/>
      <c r="K168" s="127"/>
      <c r="L168" s="127"/>
      <c r="M168" s="127"/>
      <c r="N168" s="127"/>
      <c r="O168" s="127"/>
      <c r="P168" s="127"/>
      <c r="Q168" s="127"/>
      <c r="R168" s="127"/>
      <c r="S168" s="127"/>
      <c r="T168" s="127"/>
      <c r="U168" s="127"/>
    </row>
    <row r="169" spans="1:21">
      <c r="J169" s="127"/>
      <c r="K169" s="127"/>
      <c r="L169" s="127"/>
      <c r="M169" s="127"/>
      <c r="N169" s="127"/>
      <c r="O169" s="127"/>
      <c r="P169" s="127"/>
      <c r="Q169" s="127"/>
      <c r="R169" s="127"/>
      <c r="S169" s="127"/>
      <c r="T169" s="127"/>
      <c r="U169" s="127"/>
    </row>
    <row r="170" spans="1:21">
      <c r="J170" s="127"/>
      <c r="K170" s="127"/>
      <c r="L170" s="127"/>
      <c r="M170" s="127"/>
      <c r="N170" s="127"/>
      <c r="O170" s="127"/>
      <c r="P170" s="127"/>
      <c r="Q170" s="127"/>
      <c r="R170" s="127"/>
      <c r="S170" s="127"/>
      <c r="T170" s="127"/>
      <c r="U170" s="127"/>
    </row>
    <row r="171" spans="1:21">
      <c r="J171" s="127"/>
      <c r="K171" s="127"/>
      <c r="L171" s="127"/>
      <c r="M171" s="127"/>
      <c r="N171" s="127"/>
      <c r="O171" s="127"/>
      <c r="P171" s="127"/>
      <c r="Q171" s="127"/>
      <c r="R171" s="127"/>
      <c r="S171" s="127"/>
      <c r="T171" s="127"/>
      <c r="U171" s="127"/>
    </row>
    <row r="172" spans="1:21">
      <c r="J172" s="127"/>
      <c r="K172" s="127"/>
      <c r="L172" s="127"/>
      <c r="M172" s="127"/>
      <c r="N172" s="127"/>
      <c r="O172" s="127"/>
      <c r="P172" s="127"/>
      <c r="Q172" s="127"/>
      <c r="R172" s="127"/>
      <c r="S172" s="127"/>
      <c r="T172" s="127"/>
      <c r="U172" s="127"/>
    </row>
    <row r="173" spans="1:21">
      <c r="J173" s="127"/>
      <c r="K173" s="127"/>
      <c r="L173" s="127"/>
      <c r="M173" s="127"/>
      <c r="N173" s="127"/>
      <c r="O173" s="127"/>
      <c r="P173" s="127"/>
      <c r="Q173" s="127"/>
      <c r="R173" s="127"/>
      <c r="S173" s="127"/>
      <c r="T173" s="127"/>
      <c r="U173" s="127"/>
    </row>
    <row r="174" spans="1:21">
      <c r="J174" s="127"/>
      <c r="K174" s="127"/>
      <c r="L174" s="127"/>
      <c r="M174" s="127"/>
      <c r="N174" s="127"/>
      <c r="O174" s="127"/>
      <c r="P174" s="127"/>
      <c r="Q174" s="127"/>
      <c r="R174" s="127"/>
      <c r="S174" s="127"/>
      <c r="T174" s="127"/>
      <c r="U174" s="127"/>
    </row>
    <row r="175" spans="1:21">
      <c r="J175" s="127"/>
      <c r="K175" s="127"/>
      <c r="L175" s="127"/>
      <c r="M175" s="127"/>
      <c r="N175" s="127"/>
      <c r="O175" s="127"/>
      <c r="P175" s="127"/>
      <c r="Q175" s="127"/>
      <c r="R175" s="127"/>
      <c r="S175" s="127"/>
      <c r="T175" s="127"/>
      <c r="U175" s="127"/>
    </row>
    <row r="176" spans="1:21">
      <c r="J176" s="127"/>
      <c r="K176" s="127"/>
      <c r="L176" s="127"/>
      <c r="M176" s="127"/>
      <c r="N176" s="127"/>
      <c r="O176" s="127"/>
      <c r="P176" s="127"/>
      <c r="Q176" s="127"/>
      <c r="R176" s="127"/>
      <c r="S176" s="127"/>
      <c r="T176" s="127"/>
      <c r="U176" s="127"/>
    </row>
    <row r="177" spans="10:21">
      <c r="J177" s="127"/>
      <c r="K177" s="127"/>
      <c r="L177" s="127"/>
      <c r="M177" s="127"/>
      <c r="N177" s="127"/>
      <c r="O177" s="127"/>
      <c r="P177" s="127"/>
      <c r="Q177" s="127"/>
      <c r="R177" s="127"/>
      <c r="S177" s="127"/>
      <c r="T177" s="127"/>
      <c r="U177" s="127"/>
    </row>
    <row r="178" spans="10:21">
      <c r="J178" s="127"/>
      <c r="K178" s="127"/>
      <c r="L178" s="127"/>
      <c r="M178" s="127"/>
      <c r="N178" s="127"/>
      <c r="O178" s="127"/>
      <c r="P178" s="127"/>
      <c r="Q178" s="127"/>
      <c r="R178" s="127"/>
      <c r="S178" s="127"/>
      <c r="T178" s="127"/>
      <c r="U178" s="127"/>
    </row>
    <row r="179" spans="10:21">
      <c r="J179" s="127"/>
      <c r="K179" s="127"/>
      <c r="L179" s="127"/>
      <c r="M179" s="127"/>
      <c r="N179" s="127"/>
      <c r="O179" s="127"/>
      <c r="P179" s="127"/>
      <c r="Q179" s="127"/>
      <c r="R179" s="127"/>
      <c r="S179" s="127"/>
      <c r="T179" s="127"/>
      <c r="U179" s="127"/>
    </row>
    <row r="180" spans="10:21">
      <c r="J180" s="127"/>
      <c r="K180" s="127"/>
      <c r="L180" s="127"/>
      <c r="M180" s="127"/>
      <c r="N180" s="127"/>
      <c r="O180" s="127"/>
      <c r="P180" s="127"/>
      <c r="Q180" s="127"/>
      <c r="R180" s="127"/>
      <c r="S180" s="127"/>
      <c r="T180" s="127"/>
      <c r="U180" s="127"/>
    </row>
  </sheetData>
  <mergeCells count="33">
    <mergeCell ref="A28:I28"/>
    <mergeCell ref="A19:I19"/>
    <mergeCell ref="A24:I24"/>
    <mergeCell ref="A17:I17"/>
    <mergeCell ref="A18:I18"/>
    <mergeCell ref="A20:I20"/>
    <mergeCell ref="A21:I21"/>
    <mergeCell ref="A25:I25"/>
    <mergeCell ref="A26:I26"/>
    <mergeCell ref="A22:I22"/>
    <mergeCell ref="A23:I23"/>
    <mergeCell ref="A30:I30"/>
    <mergeCell ref="A72:I72"/>
    <mergeCell ref="A117:I117"/>
    <mergeCell ref="A119:I120"/>
    <mergeCell ref="A31:I31"/>
    <mergeCell ref="A74:I74"/>
    <mergeCell ref="A118:I118"/>
    <mergeCell ref="A32:I32"/>
    <mergeCell ref="A75:I75"/>
    <mergeCell ref="A2:I2"/>
    <mergeCell ref="A3:I4"/>
    <mergeCell ref="A6:I7"/>
    <mergeCell ref="A5:I5"/>
    <mergeCell ref="A8:I8"/>
    <mergeCell ref="A9:I9"/>
    <mergeCell ref="A10:I10"/>
    <mergeCell ref="A11:I11"/>
    <mergeCell ref="A16:I16"/>
    <mergeCell ref="A12:I12"/>
    <mergeCell ref="A13:I13"/>
    <mergeCell ref="A14:I14"/>
    <mergeCell ref="A15:I15"/>
  </mergeCells>
  <phoneticPr fontId="6" type="noConversion"/>
  <pageMargins left="0.7" right="0.7" top="0.75" bottom="0.75" header="0.3" footer="0.3"/>
  <pageSetup paperSize="9" orientation="portrait" horizontalDpi="300" verticalDpi="300" r:id="rId1"/>
  <drawing r:id="rId2"/>
  <tableParts count="3">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7985E-3A63-4035-8D98-CFDF180D1EB6}">
  <sheetPr codeName="Sheet6">
    <tabColor theme="4"/>
    <pageSetUpPr fitToPage="1"/>
  </sheetPr>
  <dimension ref="A1:AC203"/>
  <sheetViews>
    <sheetView zoomScaleNormal="100" workbookViewId="0"/>
  </sheetViews>
  <sheetFormatPr baseColWidth="10" defaultColWidth="8.83203125" defaultRowHeight="15"/>
  <cols>
    <col min="13" max="13" width="19.83203125" customWidth="1"/>
    <col min="14" max="14" width="20.5" customWidth="1"/>
    <col min="21" max="26" width="0" hidden="1" customWidth="1"/>
    <col min="28" max="28" width="18.6640625" customWidth="1"/>
    <col min="29" max="29" width="19.33203125" customWidth="1"/>
  </cols>
  <sheetData>
    <row r="1" spans="1:29">
      <c r="A1" s="261"/>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row>
    <row r="2" spans="1:29">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row>
    <row r="3" spans="1:29">
      <c r="A3" s="261"/>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row>
    <row r="4" spans="1:29">
      <c r="A4" s="26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row>
    <row r="5" spans="1:29">
      <c r="A5" s="261"/>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row>
    <row r="6" spans="1:29">
      <c r="A6" s="261"/>
      <c r="B6" s="261"/>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row>
    <row r="7" spans="1:29">
      <c r="A7" s="261"/>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row>
    <row r="8" spans="1:29">
      <c r="A8" s="261"/>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row>
    <row r="9" spans="1:29">
      <c r="A9" s="261"/>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row>
    <row r="10" spans="1:29" ht="45">
      <c r="A10" s="598" t="s">
        <v>296</v>
      </c>
      <c r="B10" s="599"/>
      <c r="C10" s="599"/>
      <c r="D10" s="599"/>
      <c r="E10" s="599"/>
      <c r="F10" s="599"/>
      <c r="G10" s="599"/>
      <c r="H10" s="599"/>
      <c r="I10" s="599"/>
      <c r="J10" s="599"/>
      <c r="K10" s="599"/>
      <c r="L10" s="599"/>
      <c r="M10" s="599"/>
      <c r="N10" s="445"/>
      <c r="O10" s="445"/>
      <c r="P10" s="445"/>
      <c r="Q10" s="445"/>
      <c r="R10" s="445"/>
      <c r="S10" s="445"/>
      <c r="T10" s="445"/>
      <c r="U10" s="261"/>
      <c r="V10" s="261"/>
      <c r="W10" s="261"/>
      <c r="X10" s="261"/>
      <c r="Y10" s="261"/>
      <c r="Z10" s="261"/>
      <c r="AA10" s="261"/>
      <c r="AB10" s="261"/>
      <c r="AC10" s="261"/>
    </row>
    <row r="11" spans="1:29" ht="20" thickBot="1">
      <c r="A11" s="261"/>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600" t="s">
        <v>282</v>
      </c>
      <c r="AC11" s="601"/>
    </row>
    <row r="12" spans="1:29" ht="16" thickBot="1">
      <c r="A12" s="261"/>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132" t="s">
        <v>130</v>
      </c>
      <c r="AC12" s="133" t="s">
        <v>148</v>
      </c>
    </row>
    <row r="13" spans="1:29">
      <c r="A13" s="261"/>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129" t="s">
        <v>283</v>
      </c>
      <c r="AC13" s="269">
        <v>365.85</v>
      </c>
    </row>
    <row r="14" spans="1:29">
      <c r="A14" s="261"/>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130" t="s">
        <v>273</v>
      </c>
      <c r="AC14" s="270">
        <v>999.01</v>
      </c>
    </row>
    <row r="15" spans="1:29" ht="16" thickBot="1">
      <c r="A15" s="261"/>
      <c r="B15" s="261"/>
      <c r="C15" s="261"/>
      <c r="D15" s="261"/>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130" t="s">
        <v>284</v>
      </c>
      <c r="AC15" s="270">
        <v>2299</v>
      </c>
    </row>
    <row r="16" spans="1:29">
      <c r="A16" s="261"/>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130" t="s">
        <v>285</v>
      </c>
      <c r="AC16" s="269">
        <v>352.58</v>
      </c>
    </row>
    <row r="17" spans="1:29">
      <c r="A17" s="261"/>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130" t="s">
        <v>286</v>
      </c>
      <c r="AC17" s="270">
        <v>3804</v>
      </c>
    </row>
    <row r="18" spans="1:29">
      <c r="A18" s="261"/>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137" t="s">
        <v>164</v>
      </c>
      <c r="AC18" s="271">
        <v>1630</v>
      </c>
    </row>
    <row r="19" spans="1:29" ht="16" thickBot="1">
      <c r="A19" s="261"/>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131"/>
      <c r="AC19" s="272"/>
    </row>
    <row r="20" spans="1:29">
      <c r="A20" s="261"/>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row>
    <row r="21" spans="1:29">
      <c r="A21" s="261"/>
      <c r="B21" s="261"/>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row>
    <row r="22" spans="1:29">
      <c r="A22" s="261"/>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row>
    <row r="23" spans="1:29">
      <c r="A23" s="261"/>
      <c r="B23" s="261"/>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row>
    <row r="24" spans="1:29">
      <c r="A24" s="261"/>
      <c r="B24" s="261"/>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row>
    <row r="25" spans="1:29">
      <c r="A25" s="261"/>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row>
    <row r="26" spans="1:29">
      <c r="A26" s="261"/>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row>
    <row r="27" spans="1:29">
      <c r="A27" s="261"/>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row>
    <row r="28" spans="1:29">
      <c r="A28" s="261"/>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row>
    <row r="29" spans="1:29">
      <c r="A29" s="261"/>
      <c r="B29" s="261"/>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row>
    <row r="30" spans="1:29">
      <c r="A30" s="261"/>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row>
    <row r="31" spans="1:29">
      <c r="A31" s="261"/>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row>
    <row r="32" spans="1:29">
      <c r="A32" s="261"/>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row>
    <row r="33" spans="1:29">
      <c r="A33" s="261"/>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row>
    <row r="34" spans="1:29">
      <c r="A34" s="261"/>
      <c r="B34" s="26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row>
    <row r="35" spans="1:29">
      <c r="A35" s="261"/>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row>
    <row r="36" spans="1:29">
      <c r="A36" s="261"/>
      <c r="B36" s="261"/>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row>
    <row r="37" spans="1:29">
      <c r="A37" s="261"/>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row>
    <row r="38" spans="1:29">
      <c r="A38" s="261"/>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row>
    <row r="39" spans="1:29" ht="20" thickBot="1">
      <c r="A39" s="261"/>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600" t="s">
        <v>287</v>
      </c>
      <c r="AC39" s="601"/>
    </row>
    <row r="40" spans="1:29" ht="20" thickBot="1">
      <c r="A40" s="261"/>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600" t="s">
        <v>288</v>
      </c>
      <c r="AC40" s="601"/>
    </row>
    <row r="41" spans="1:29" ht="16" thickBot="1">
      <c r="A41" s="261"/>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132" t="s">
        <v>130</v>
      </c>
      <c r="AC41" s="133" t="s">
        <v>148</v>
      </c>
    </row>
    <row r="42" spans="1:29">
      <c r="A42" s="261"/>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129" t="s">
        <v>283</v>
      </c>
      <c r="AC42" s="269">
        <v>311.89999999999998</v>
      </c>
    </row>
    <row r="43" spans="1:29">
      <c r="A43" s="261"/>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130" t="s">
        <v>273</v>
      </c>
      <c r="AC43" s="270">
        <v>345.02</v>
      </c>
    </row>
    <row r="44" spans="1:29" ht="16" thickBot="1">
      <c r="A44" s="261"/>
      <c r="B44" s="261"/>
      <c r="C44" s="261"/>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130" t="s">
        <v>284</v>
      </c>
      <c r="AC44" s="270">
        <v>968.02</v>
      </c>
    </row>
    <row r="45" spans="1:29">
      <c r="A45" s="261"/>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130" t="s">
        <v>285</v>
      </c>
      <c r="AC45" s="269">
        <v>166.58</v>
      </c>
    </row>
    <row r="46" spans="1:29">
      <c r="A46" s="261"/>
      <c r="B46" s="261"/>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130" t="s">
        <v>286</v>
      </c>
      <c r="AC46" s="270">
        <v>1945.83</v>
      </c>
    </row>
    <row r="47" spans="1:29" ht="16" thickBot="1">
      <c r="A47" s="261"/>
      <c r="B47" s="261"/>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131" t="s">
        <v>164</v>
      </c>
      <c r="AC47" s="272">
        <v>707.17</v>
      </c>
    </row>
    <row r="48" spans="1:29">
      <c r="A48" s="261"/>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row>
    <row r="49" spans="1:29">
      <c r="A49" s="261"/>
      <c r="B49" s="261"/>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row>
    <row r="50" spans="1:29">
      <c r="A50" s="261"/>
      <c r="B50" s="261"/>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row>
    <row r="51" spans="1:29">
      <c r="A51" s="261"/>
      <c r="B51" s="261"/>
      <c r="C51" s="261"/>
      <c r="D51" s="261"/>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row>
    <row r="52" spans="1:29">
      <c r="A52" s="261"/>
      <c r="B52" s="261"/>
      <c r="C52" s="261"/>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row>
    <row r="53" spans="1:29">
      <c r="A53" s="261"/>
      <c r="B53" s="261"/>
      <c r="C53" s="261"/>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row>
    <row r="54" spans="1:29">
      <c r="A54" s="261"/>
      <c r="B54" s="261"/>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row>
    <row r="55" spans="1:29">
      <c r="A55" s="261"/>
      <c r="B55" s="261"/>
      <c r="C55" s="261"/>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row>
    <row r="56" spans="1:29">
      <c r="A56" s="261"/>
      <c r="B56" s="261"/>
      <c r="C56" s="261"/>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row>
    <row r="57" spans="1:29">
      <c r="A57" s="261"/>
      <c r="B57" s="261"/>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row>
    <row r="58" spans="1:29">
      <c r="A58" s="261"/>
      <c r="B58" s="261"/>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row>
    <row r="59" spans="1:29">
      <c r="A59" s="261"/>
      <c r="B59" s="261"/>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row>
    <row r="60" spans="1:29">
      <c r="A60" s="261"/>
      <c r="B60" s="261"/>
      <c r="C60" s="261"/>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row>
    <row r="61" spans="1:29">
      <c r="A61" s="261"/>
      <c r="B61" s="261"/>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row>
    <row r="62" spans="1:29">
      <c r="A62" s="261"/>
      <c r="B62" s="261"/>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row>
    <row r="63" spans="1:29">
      <c r="A63" s="261"/>
      <c r="B63" s="261"/>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row>
    <row r="64" spans="1:29">
      <c r="A64" s="261"/>
      <c r="B64" s="261"/>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row>
    <row r="65" spans="1:29">
      <c r="A65" s="261"/>
      <c r="B65" s="261"/>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row>
    <row r="66" spans="1:29">
      <c r="A66" s="261"/>
      <c r="B66" s="261"/>
      <c r="C66" s="261"/>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row>
    <row r="67" spans="1:29" ht="20" thickBot="1">
      <c r="A67" s="261"/>
      <c r="B67" s="261"/>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600" t="s">
        <v>287</v>
      </c>
      <c r="AC67" s="601"/>
    </row>
    <row r="68" spans="1:29" ht="20" thickBot="1">
      <c r="A68" s="261"/>
      <c r="B68" s="261"/>
      <c r="C68" s="261"/>
      <c r="D68" s="261"/>
      <c r="E68" s="261"/>
      <c r="F68" s="261"/>
      <c r="G68" s="261"/>
      <c r="H68" s="261"/>
      <c r="I68" s="261"/>
      <c r="J68" s="261"/>
      <c r="K68" s="261"/>
      <c r="L68" s="261"/>
      <c r="M68" s="261"/>
      <c r="N68" s="261"/>
      <c r="O68" s="261"/>
      <c r="P68" s="261"/>
      <c r="Q68" s="261"/>
      <c r="R68" s="261"/>
      <c r="S68" s="261"/>
      <c r="T68" s="261"/>
      <c r="U68" s="261"/>
      <c r="V68" s="261"/>
      <c r="W68" s="261"/>
      <c r="X68" s="261"/>
      <c r="Y68" s="261"/>
      <c r="Z68" s="261"/>
      <c r="AA68" s="261"/>
      <c r="AB68" s="600" t="s">
        <v>288</v>
      </c>
      <c r="AC68" s="601"/>
    </row>
    <row r="69" spans="1:29" ht="16" thickBot="1">
      <c r="A69" s="261"/>
      <c r="B69" s="261"/>
      <c r="C69" s="261"/>
      <c r="D69" s="261"/>
      <c r="E69" s="261"/>
      <c r="F69" s="261"/>
      <c r="G69" s="261"/>
      <c r="H69" s="261"/>
      <c r="I69" s="261"/>
      <c r="J69" s="261"/>
      <c r="K69" s="261"/>
      <c r="L69" s="261"/>
      <c r="M69" s="261"/>
      <c r="N69" s="261"/>
      <c r="O69" s="261"/>
      <c r="P69" s="261"/>
      <c r="Q69" s="261"/>
      <c r="R69" s="261"/>
      <c r="S69" s="261"/>
      <c r="T69" s="261"/>
      <c r="U69" s="261"/>
      <c r="V69" s="261"/>
      <c r="W69" s="261"/>
      <c r="X69" s="261"/>
      <c r="Y69" s="261"/>
      <c r="Z69" s="261"/>
      <c r="AA69" s="261"/>
      <c r="AB69" s="132" t="s">
        <v>130</v>
      </c>
      <c r="AC69" s="133" t="s">
        <v>148</v>
      </c>
    </row>
    <row r="70" spans="1:29">
      <c r="A70" s="261"/>
      <c r="B70" s="261"/>
      <c r="C70" s="261"/>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129" t="s">
        <v>283</v>
      </c>
      <c r="AC70" s="269">
        <v>489.92</v>
      </c>
    </row>
    <row r="71" spans="1:29">
      <c r="A71" s="261"/>
      <c r="B71" s="261"/>
      <c r="C71" s="261"/>
      <c r="D71" s="261"/>
      <c r="E71" s="261"/>
      <c r="F71" s="261"/>
      <c r="G71" s="261"/>
      <c r="H71" s="261"/>
      <c r="I71" s="261"/>
      <c r="J71" s="261"/>
      <c r="K71" s="261"/>
      <c r="L71" s="261"/>
      <c r="M71" s="261"/>
      <c r="N71" s="261"/>
      <c r="O71" s="261"/>
      <c r="P71" s="261"/>
      <c r="Q71" s="261"/>
      <c r="R71" s="261"/>
      <c r="S71" s="261"/>
      <c r="T71" s="261"/>
      <c r="U71" s="261"/>
      <c r="V71" s="261"/>
      <c r="W71" s="261"/>
      <c r="X71" s="261"/>
      <c r="Y71" s="261"/>
      <c r="Z71" s="261"/>
      <c r="AA71" s="261"/>
      <c r="AB71" s="130" t="s">
        <v>273</v>
      </c>
      <c r="AC71" s="270">
        <v>840.01</v>
      </c>
    </row>
    <row r="72" spans="1:29" ht="16" thickBot="1">
      <c r="A72" s="261"/>
      <c r="B72" s="261"/>
      <c r="C72" s="261"/>
      <c r="D72" s="261"/>
      <c r="E72" s="261"/>
      <c r="F72" s="261"/>
      <c r="G72" s="261"/>
      <c r="H72" s="261"/>
      <c r="I72" s="261"/>
      <c r="J72" s="261"/>
      <c r="K72" s="261"/>
      <c r="L72" s="261"/>
      <c r="M72" s="261"/>
      <c r="N72" s="261"/>
      <c r="O72" s="261"/>
      <c r="P72" s="261"/>
      <c r="Q72" s="261"/>
      <c r="R72" s="261"/>
      <c r="S72" s="261"/>
      <c r="T72" s="261"/>
      <c r="U72" s="261"/>
      <c r="V72" s="261"/>
      <c r="W72" s="261"/>
      <c r="X72" s="261"/>
      <c r="Y72" s="261"/>
      <c r="Z72" s="261"/>
      <c r="AA72" s="261"/>
      <c r="AB72" s="130" t="s">
        <v>284</v>
      </c>
      <c r="AC72" s="270">
        <v>1581.65</v>
      </c>
    </row>
    <row r="73" spans="1:29">
      <c r="A73" s="261"/>
      <c r="B73" s="261"/>
      <c r="C73" s="261"/>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130" t="s">
        <v>285</v>
      </c>
      <c r="AC73" s="269">
        <v>406.85</v>
      </c>
    </row>
    <row r="74" spans="1:29">
      <c r="A74" s="261"/>
      <c r="B74" s="261"/>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1"/>
      <c r="AA74" s="261"/>
      <c r="AB74" s="130" t="s">
        <v>286</v>
      </c>
      <c r="AC74" s="270">
        <v>2642.87</v>
      </c>
    </row>
    <row r="75" spans="1:29" ht="16" thickBot="1">
      <c r="A75" s="261"/>
      <c r="B75" s="261"/>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131" t="s">
        <v>164</v>
      </c>
      <c r="AC75" s="272">
        <v>1265.72</v>
      </c>
    </row>
    <row r="76" spans="1:29">
      <c r="A76" s="261"/>
      <c r="B76" s="261"/>
      <c r="C76" s="261"/>
      <c r="D76" s="261"/>
      <c r="E76" s="261"/>
      <c r="F76" s="261"/>
      <c r="G76" s="261"/>
      <c r="H76" s="261"/>
      <c r="I76" s="261"/>
      <c r="J76" s="261"/>
      <c r="K76" s="261"/>
      <c r="L76" s="261"/>
      <c r="M76" s="261"/>
      <c r="N76" s="261"/>
      <c r="O76" s="261"/>
      <c r="P76" s="261"/>
      <c r="Q76" s="261"/>
      <c r="R76" s="261"/>
      <c r="S76" s="261"/>
      <c r="T76" s="261"/>
      <c r="U76" s="261"/>
      <c r="V76" s="261"/>
      <c r="W76" s="261"/>
      <c r="X76" s="261"/>
      <c r="Y76" s="261"/>
      <c r="Z76" s="261"/>
      <c r="AA76" s="261"/>
    </row>
    <row r="77" spans="1:29">
      <c r="A77" s="261"/>
      <c r="B77" s="261"/>
      <c r="C77" s="261"/>
      <c r="D77" s="261"/>
      <c r="E77" s="261"/>
      <c r="F77" s="261"/>
      <c r="G77" s="261"/>
      <c r="H77" s="261"/>
      <c r="I77" s="261"/>
      <c r="J77" s="261"/>
      <c r="K77" s="261"/>
      <c r="L77" s="261"/>
      <c r="M77" s="261"/>
      <c r="N77" s="261"/>
      <c r="O77" s="261"/>
      <c r="P77" s="261"/>
      <c r="Q77" s="261"/>
      <c r="R77" s="261"/>
      <c r="S77" s="261"/>
      <c r="T77" s="261"/>
      <c r="U77" s="261"/>
      <c r="V77" s="261"/>
      <c r="W77" s="261"/>
      <c r="X77" s="261"/>
      <c r="Y77" s="261"/>
      <c r="Z77" s="261"/>
      <c r="AA77" s="261"/>
    </row>
    <row r="78" spans="1:29">
      <c r="A78" s="261"/>
      <c r="B78" s="261"/>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row>
    <row r="79" spans="1:29">
      <c r="A79" s="261"/>
      <c r="B79" s="261"/>
      <c r="C79" s="261"/>
      <c r="D79" s="261"/>
      <c r="E79" s="261"/>
      <c r="F79" s="261"/>
      <c r="G79" s="261"/>
      <c r="H79" s="261"/>
      <c r="I79" s="261"/>
      <c r="J79" s="261"/>
      <c r="K79" s="261"/>
      <c r="L79" s="261"/>
      <c r="M79" s="261"/>
      <c r="N79" s="261"/>
      <c r="O79" s="261"/>
      <c r="P79" s="261"/>
      <c r="Q79" s="261"/>
      <c r="R79" s="261"/>
      <c r="S79" s="261"/>
      <c r="T79" s="261"/>
      <c r="U79" s="261"/>
      <c r="V79" s="261"/>
      <c r="W79" s="261"/>
      <c r="X79" s="261"/>
      <c r="Y79" s="261"/>
      <c r="Z79" s="261"/>
      <c r="AA79" s="261"/>
    </row>
    <row r="80" spans="1:29">
      <c r="A80" s="261"/>
      <c r="B80" s="261"/>
      <c r="C80" s="261"/>
      <c r="D80" s="261"/>
      <c r="E80" s="261"/>
      <c r="F80" s="261"/>
      <c r="G80" s="261"/>
      <c r="H80" s="261"/>
      <c r="I80" s="261"/>
      <c r="J80" s="261"/>
      <c r="K80" s="261"/>
      <c r="L80" s="261"/>
      <c r="M80" s="261"/>
      <c r="N80" s="261"/>
      <c r="O80" s="261"/>
      <c r="P80" s="261"/>
      <c r="Q80" s="261"/>
      <c r="R80" s="261"/>
      <c r="S80" s="261"/>
      <c r="T80" s="261"/>
      <c r="U80" s="261"/>
      <c r="V80" s="261"/>
      <c r="W80" s="261"/>
      <c r="X80" s="261"/>
      <c r="Y80" s="261"/>
      <c r="Z80" s="261"/>
      <c r="AA80" s="261"/>
    </row>
    <row r="81" spans="1:27">
      <c r="A81" s="261"/>
      <c r="B81" s="261"/>
      <c r="C81" s="261"/>
      <c r="D81" s="261"/>
      <c r="E81" s="261"/>
      <c r="F81" s="261"/>
      <c r="G81" s="261"/>
      <c r="H81" s="261"/>
      <c r="I81" s="261"/>
      <c r="J81" s="261"/>
      <c r="K81" s="261"/>
      <c r="L81" s="261"/>
      <c r="M81" s="261"/>
      <c r="N81" s="261"/>
      <c r="O81" s="261"/>
      <c r="P81" s="261"/>
      <c r="Q81" s="261"/>
      <c r="R81" s="261"/>
      <c r="S81" s="261"/>
      <c r="T81" s="261"/>
      <c r="U81" s="261"/>
      <c r="V81" s="261"/>
      <c r="W81" s="261"/>
      <c r="X81" s="261"/>
      <c r="Y81" s="261"/>
      <c r="Z81" s="261"/>
      <c r="AA81" s="261"/>
    </row>
    <row r="82" spans="1:27">
      <c r="A82" s="261"/>
      <c r="B82" s="261"/>
      <c r="C82" s="261"/>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row>
    <row r="83" spans="1:27">
      <c r="A83" s="261"/>
      <c r="B83" s="261"/>
      <c r="C83" s="261"/>
      <c r="D83" s="261"/>
      <c r="E83" s="261"/>
      <c r="F83" s="261"/>
      <c r="G83" s="261"/>
      <c r="H83" s="261"/>
      <c r="I83" s="261"/>
      <c r="J83" s="261"/>
      <c r="K83" s="261"/>
      <c r="L83" s="261"/>
      <c r="M83" s="261"/>
      <c r="N83" s="261"/>
      <c r="O83" s="261"/>
      <c r="P83" s="261"/>
      <c r="Q83" s="261"/>
      <c r="R83" s="261"/>
      <c r="S83" s="261"/>
      <c r="T83" s="261"/>
      <c r="U83" s="261"/>
      <c r="V83" s="261"/>
      <c r="W83" s="261"/>
      <c r="X83" s="261"/>
      <c r="Y83" s="261"/>
      <c r="Z83" s="261"/>
      <c r="AA83" s="261"/>
    </row>
    <row r="84" spans="1:27">
      <c r="A84" s="261"/>
      <c r="B84" s="261"/>
      <c r="C84" s="261"/>
      <c r="D84" s="261"/>
      <c r="E84" s="261"/>
      <c r="F84" s="261"/>
      <c r="G84" s="261"/>
      <c r="H84" s="261"/>
      <c r="I84" s="261"/>
      <c r="J84" s="261"/>
      <c r="K84" s="261"/>
      <c r="L84" s="261"/>
      <c r="M84" s="261"/>
      <c r="N84" s="261"/>
      <c r="O84" s="261"/>
      <c r="P84" s="261"/>
      <c r="Q84" s="261"/>
      <c r="R84" s="261"/>
      <c r="S84" s="261"/>
      <c r="T84" s="261"/>
      <c r="U84" s="261"/>
      <c r="V84" s="261"/>
      <c r="W84" s="261"/>
      <c r="X84" s="261"/>
      <c r="Y84" s="261"/>
      <c r="Z84" s="261"/>
      <c r="AA84" s="261"/>
    </row>
    <row r="85" spans="1:27">
      <c r="A85" s="261"/>
      <c r="B85" s="261"/>
      <c r="C85" s="261"/>
      <c r="D85" s="261"/>
      <c r="E85" s="261"/>
      <c r="F85" s="261"/>
      <c r="G85" s="261"/>
      <c r="H85" s="261"/>
      <c r="I85" s="261"/>
      <c r="J85" s="261"/>
      <c r="K85" s="261"/>
      <c r="L85" s="261"/>
      <c r="M85" s="261"/>
      <c r="N85" s="261"/>
      <c r="O85" s="261"/>
      <c r="P85" s="261"/>
      <c r="Q85" s="261"/>
      <c r="R85" s="261"/>
      <c r="S85" s="261"/>
      <c r="T85" s="261"/>
      <c r="U85" s="261"/>
      <c r="V85" s="261"/>
      <c r="W85" s="261"/>
      <c r="X85" s="261"/>
      <c r="Y85" s="261"/>
      <c r="Z85" s="261"/>
      <c r="AA85" s="261"/>
    </row>
    <row r="86" spans="1:27">
      <c r="A86" s="261"/>
      <c r="B86" s="261"/>
      <c r="C86" s="261"/>
      <c r="D86" s="261"/>
      <c r="E86" s="261"/>
      <c r="F86" s="261"/>
      <c r="G86" s="261"/>
      <c r="H86" s="261"/>
      <c r="I86" s="261"/>
      <c r="J86" s="261"/>
      <c r="K86" s="261"/>
      <c r="L86" s="261"/>
      <c r="M86" s="261"/>
      <c r="N86" s="261"/>
      <c r="O86" s="261"/>
      <c r="P86" s="261"/>
      <c r="Q86" s="261"/>
      <c r="R86" s="261"/>
      <c r="S86" s="261"/>
      <c r="T86" s="261"/>
      <c r="U86" s="261"/>
      <c r="V86" s="261"/>
      <c r="W86" s="261"/>
      <c r="X86" s="261"/>
      <c r="Y86" s="261"/>
      <c r="Z86" s="261"/>
      <c r="AA86" s="261"/>
    </row>
    <row r="87" spans="1:27">
      <c r="A87" s="261"/>
      <c r="B87" s="261"/>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261"/>
    </row>
    <row r="88" spans="1:27">
      <c r="A88" s="261"/>
      <c r="B88" s="261"/>
      <c r="C88" s="261"/>
      <c r="D88" s="261"/>
      <c r="E88" s="261"/>
      <c r="F88" s="261"/>
      <c r="G88" s="261"/>
      <c r="H88" s="261"/>
      <c r="I88" s="261"/>
      <c r="J88" s="261"/>
      <c r="K88" s="261"/>
      <c r="L88" s="261"/>
      <c r="M88" s="261"/>
      <c r="N88" s="261"/>
      <c r="O88" s="261"/>
      <c r="P88" s="261"/>
      <c r="Q88" s="261"/>
      <c r="R88" s="261"/>
      <c r="S88" s="261"/>
      <c r="T88" s="261"/>
      <c r="U88" s="261"/>
      <c r="V88" s="261"/>
      <c r="W88" s="261"/>
      <c r="X88" s="261"/>
      <c r="Y88" s="261"/>
      <c r="Z88" s="261"/>
      <c r="AA88" s="261"/>
    </row>
    <row r="89" spans="1:27">
      <c r="A89" s="261"/>
      <c r="B89" s="261"/>
      <c r="C89" s="261"/>
      <c r="D89" s="261"/>
      <c r="E89" s="261"/>
      <c r="F89" s="261"/>
      <c r="G89" s="261"/>
      <c r="H89" s="261"/>
      <c r="I89" s="261"/>
      <c r="J89" s="261"/>
      <c r="K89" s="261"/>
      <c r="L89" s="261"/>
      <c r="M89" s="261"/>
      <c r="N89" s="261"/>
      <c r="O89" s="261"/>
      <c r="P89" s="261"/>
      <c r="Q89" s="261"/>
      <c r="R89" s="261"/>
      <c r="S89" s="261"/>
      <c r="T89" s="261"/>
      <c r="U89" s="261"/>
      <c r="V89" s="261"/>
      <c r="W89" s="261"/>
      <c r="X89" s="261"/>
      <c r="Y89" s="261"/>
      <c r="Z89" s="261"/>
      <c r="AA89" s="261"/>
    </row>
    <row r="90" spans="1:27">
      <c r="A90" s="261"/>
      <c r="B90" s="261"/>
      <c r="C90" s="261"/>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row>
    <row r="91" spans="1:27">
      <c r="A91" s="261"/>
      <c r="B91" s="261"/>
      <c r="C91" s="261"/>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row>
    <row r="92" spans="1:27">
      <c r="A92" s="261"/>
      <c r="B92" s="261"/>
      <c r="C92" s="261"/>
      <c r="D92" s="261"/>
      <c r="E92" s="261"/>
      <c r="F92" s="261"/>
      <c r="G92" s="261"/>
      <c r="H92" s="261"/>
      <c r="I92" s="261"/>
      <c r="J92" s="261"/>
      <c r="K92" s="261"/>
      <c r="L92" s="261"/>
      <c r="M92" s="261"/>
      <c r="N92" s="261"/>
      <c r="O92" s="261"/>
      <c r="P92" s="261"/>
      <c r="Q92" s="261"/>
      <c r="R92" s="261"/>
      <c r="S92" s="261"/>
      <c r="T92" s="261"/>
      <c r="U92" s="261"/>
      <c r="V92" s="261"/>
      <c r="W92" s="261"/>
      <c r="X92" s="261"/>
      <c r="Y92" s="261"/>
      <c r="Z92" s="261"/>
      <c r="AA92" s="261"/>
    </row>
    <row r="93" spans="1:27">
      <c r="A93" s="261"/>
      <c r="B93" s="261"/>
      <c r="C93" s="261"/>
      <c r="D93" s="261"/>
      <c r="E93" s="261"/>
      <c r="F93" s="261"/>
      <c r="G93" s="261"/>
      <c r="H93" s="261"/>
      <c r="I93" s="261"/>
      <c r="J93" s="261"/>
      <c r="K93" s="261"/>
      <c r="L93" s="261"/>
      <c r="M93" s="261"/>
      <c r="N93" s="261"/>
      <c r="O93" s="261"/>
      <c r="P93" s="261"/>
      <c r="Q93" s="261"/>
      <c r="R93" s="261"/>
      <c r="S93" s="261"/>
      <c r="T93" s="261"/>
      <c r="U93" s="261"/>
      <c r="V93" s="261"/>
      <c r="W93" s="261"/>
      <c r="X93" s="261"/>
      <c r="Y93" s="261"/>
      <c r="Z93" s="261"/>
      <c r="AA93" s="261"/>
    </row>
    <row r="94" spans="1:27">
      <c r="A94" s="261"/>
      <c r="B94" s="261"/>
      <c r="C94" s="261"/>
      <c r="D94" s="261"/>
      <c r="E94" s="261"/>
      <c r="F94" s="261"/>
      <c r="G94" s="261"/>
      <c r="H94" s="261"/>
      <c r="I94" s="261"/>
      <c r="J94" s="261"/>
      <c r="K94" s="261"/>
      <c r="L94" s="261"/>
      <c r="M94" s="261"/>
      <c r="N94" s="261"/>
      <c r="O94" s="261"/>
      <c r="P94" s="261"/>
      <c r="Q94" s="261"/>
      <c r="R94" s="261"/>
      <c r="S94" s="261"/>
      <c r="T94" s="261"/>
      <c r="U94" s="261"/>
      <c r="V94" s="261"/>
      <c r="W94" s="261"/>
      <c r="X94" s="261"/>
      <c r="Y94" s="261"/>
      <c r="Z94" s="261"/>
      <c r="AA94" s="261"/>
    </row>
    <row r="95" spans="1:27">
      <c r="A95" s="261"/>
      <c r="B95" s="261"/>
      <c r="C95" s="261"/>
      <c r="D95" s="261"/>
      <c r="E95" s="261"/>
      <c r="F95" s="261"/>
      <c r="G95" s="261"/>
      <c r="H95" s="261"/>
      <c r="I95" s="261"/>
      <c r="J95" s="261"/>
      <c r="K95" s="261"/>
      <c r="L95" s="261"/>
      <c r="M95" s="261"/>
      <c r="N95" s="261"/>
      <c r="O95" s="261"/>
      <c r="P95" s="261"/>
      <c r="Q95" s="261"/>
      <c r="R95" s="261"/>
      <c r="S95" s="261"/>
      <c r="T95" s="261"/>
      <c r="U95" s="261"/>
      <c r="V95" s="261"/>
      <c r="W95" s="261"/>
      <c r="X95" s="261"/>
      <c r="Y95" s="261"/>
      <c r="Z95" s="261"/>
      <c r="AA95" s="261"/>
    </row>
    <row r="96" spans="1:27">
      <c r="A96" s="261"/>
      <c r="B96" s="261"/>
      <c r="C96" s="261"/>
      <c r="D96" s="261"/>
      <c r="E96" s="261"/>
      <c r="F96" s="261"/>
      <c r="G96" s="261"/>
      <c r="H96" s="261"/>
      <c r="I96" s="261"/>
      <c r="J96" s="261"/>
      <c r="K96" s="261"/>
      <c r="L96" s="261"/>
      <c r="M96" s="261"/>
      <c r="N96" s="261"/>
      <c r="O96" s="261"/>
      <c r="P96" s="261"/>
      <c r="Q96" s="261"/>
      <c r="R96" s="261"/>
      <c r="S96" s="261"/>
      <c r="T96" s="261"/>
      <c r="U96" s="261"/>
      <c r="V96" s="261"/>
      <c r="W96" s="261"/>
      <c r="X96" s="261"/>
      <c r="Y96" s="261"/>
      <c r="Z96" s="261"/>
      <c r="AA96" s="261"/>
    </row>
    <row r="97" spans="1:26">
      <c r="A97" s="261"/>
      <c r="B97" s="261"/>
      <c r="C97" s="261"/>
      <c r="D97" s="261"/>
      <c r="E97" s="261"/>
      <c r="F97" s="261"/>
      <c r="G97" s="261"/>
      <c r="H97" s="261"/>
      <c r="I97" s="261"/>
      <c r="J97" s="261"/>
      <c r="K97" s="261"/>
      <c r="L97" s="261"/>
      <c r="M97" s="261"/>
      <c r="N97" s="261"/>
      <c r="O97" s="261"/>
      <c r="P97" s="261"/>
      <c r="Q97" s="261"/>
      <c r="R97" s="261"/>
      <c r="S97" s="261"/>
      <c r="T97" s="261"/>
      <c r="U97" s="261"/>
      <c r="V97" s="261"/>
      <c r="W97" s="261"/>
      <c r="X97" s="261"/>
      <c r="Y97" s="261"/>
      <c r="Z97" s="261"/>
    </row>
    <row r="98" spans="1:26">
      <c r="A98" s="596" t="s">
        <v>295</v>
      </c>
      <c r="B98" s="596"/>
      <c r="C98" s="596"/>
      <c r="D98" s="596"/>
      <c r="E98" s="596"/>
      <c r="F98" s="596"/>
      <c r="G98" s="596"/>
      <c r="H98" s="596"/>
      <c r="I98" s="596"/>
      <c r="J98" s="596"/>
      <c r="K98" s="596"/>
      <c r="L98" s="596"/>
      <c r="M98" s="596"/>
      <c r="N98" s="596"/>
      <c r="O98" s="596"/>
      <c r="P98" s="596"/>
      <c r="Q98" s="596"/>
      <c r="R98" s="596"/>
      <c r="S98" s="596"/>
      <c r="T98" s="596"/>
      <c r="U98" s="597"/>
      <c r="V98" s="261"/>
      <c r="W98" s="261"/>
      <c r="X98" s="261"/>
      <c r="Y98" s="261"/>
      <c r="Z98" s="261"/>
    </row>
    <row r="99" spans="1:26">
      <c r="A99" s="261"/>
      <c r="B99" s="261"/>
      <c r="C99" s="261"/>
      <c r="D99" s="261"/>
      <c r="E99" s="261"/>
      <c r="F99" s="261"/>
      <c r="G99" s="261"/>
      <c r="H99" s="261"/>
      <c r="I99" s="261"/>
      <c r="J99" s="261"/>
      <c r="K99" s="261"/>
      <c r="L99" s="261"/>
      <c r="M99" s="261"/>
      <c r="N99" s="261"/>
      <c r="O99" s="261"/>
      <c r="P99" s="261"/>
      <c r="Q99" s="261"/>
      <c r="R99" s="261"/>
      <c r="S99" s="261"/>
      <c r="T99" s="261"/>
      <c r="U99" s="261"/>
      <c r="V99" s="261"/>
      <c r="W99" s="261"/>
      <c r="X99" s="261"/>
      <c r="Y99" s="261"/>
      <c r="Z99" s="261"/>
    </row>
    <row r="100" spans="1:26">
      <c r="A100" s="261"/>
      <c r="B100" s="261"/>
      <c r="C100" s="261"/>
      <c r="D100" s="261"/>
      <c r="E100" s="261"/>
      <c r="F100" s="261"/>
      <c r="G100" s="261"/>
      <c r="H100" s="261"/>
      <c r="I100" s="261"/>
      <c r="J100" s="261"/>
      <c r="K100" s="261"/>
      <c r="L100" s="261"/>
      <c r="M100" s="261"/>
      <c r="N100" s="261"/>
      <c r="O100" s="261"/>
      <c r="P100" s="261"/>
      <c r="Q100" s="261"/>
      <c r="R100" s="261"/>
      <c r="S100" s="261"/>
      <c r="T100" s="261"/>
      <c r="U100" s="261"/>
      <c r="V100" s="261"/>
      <c r="W100" s="261"/>
      <c r="X100" s="261"/>
      <c r="Y100" s="261"/>
      <c r="Z100" s="261"/>
    </row>
    <row r="101" spans="1:26">
      <c r="A101" s="261"/>
      <c r="B101" s="261"/>
      <c r="C101" s="261"/>
      <c r="D101" s="261"/>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261"/>
    </row>
    <row r="102" spans="1:26">
      <c r="A102" s="261"/>
      <c r="B102" s="261"/>
      <c r="C102" s="261"/>
      <c r="D102" s="261"/>
      <c r="E102" s="261"/>
      <c r="F102" s="261"/>
      <c r="G102" s="261"/>
      <c r="H102" s="261"/>
      <c r="I102" s="261"/>
      <c r="J102" s="261"/>
      <c r="K102" s="261"/>
      <c r="L102" s="261"/>
      <c r="M102" s="261"/>
      <c r="N102" s="261"/>
      <c r="O102" s="261"/>
      <c r="P102" s="261"/>
      <c r="Q102" s="261"/>
      <c r="R102" s="261"/>
      <c r="S102" s="261"/>
      <c r="T102" s="261"/>
      <c r="U102" s="261"/>
      <c r="V102" s="261"/>
      <c r="W102" s="261"/>
      <c r="X102" s="261"/>
      <c r="Y102" s="261"/>
      <c r="Z102" s="261"/>
    </row>
    <row r="103" spans="1:26">
      <c r="A103" s="261"/>
      <c r="B103" s="261"/>
      <c r="C103" s="261"/>
      <c r="D103" s="261"/>
      <c r="E103" s="261"/>
      <c r="F103" s="261"/>
      <c r="G103" s="261"/>
      <c r="H103" s="261"/>
      <c r="I103" s="261"/>
      <c r="J103" s="261"/>
      <c r="K103" s="261"/>
      <c r="L103" s="261"/>
      <c r="M103" s="261"/>
      <c r="N103" s="261"/>
      <c r="O103" s="261"/>
      <c r="P103" s="261"/>
      <c r="Q103" s="261"/>
      <c r="R103" s="261"/>
      <c r="S103" s="261"/>
      <c r="T103" s="261"/>
      <c r="U103" s="261"/>
      <c r="V103" s="261"/>
      <c r="W103" s="261"/>
      <c r="X103" s="261"/>
      <c r="Y103" s="261"/>
      <c r="Z103" s="261"/>
    </row>
    <row r="104" spans="1:26">
      <c r="A104" s="261"/>
      <c r="B104" s="261"/>
      <c r="C104" s="261"/>
      <c r="D104" s="261"/>
      <c r="E104" s="261"/>
      <c r="F104" s="261"/>
      <c r="G104" s="261"/>
      <c r="H104" s="261"/>
      <c r="I104" s="261"/>
      <c r="J104" s="261"/>
      <c r="K104" s="261"/>
      <c r="L104" s="261"/>
      <c r="M104" s="261"/>
      <c r="N104" s="261"/>
      <c r="O104" s="261"/>
      <c r="P104" s="261"/>
      <c r="Q104" s="261"/>
      <c r="R104" s="261"/>
      <c r="S104" s="261"/>
      <c r="T104" s="261"/>
      <c r="U104" s="261"/>
      <c r="V104" s="261"/>
      <c r="W104" s="261"/>
      <c r="X104" s="261"/>
      <c r="Y104" s="261"/>
      <c r="Z104" s="261"/>
    </row>
    <row r="105" spans="1:26">
      <c r="A105" s="261"/>
      <c r="B105" s="261"/>
      <c r="C105" s="261"/>
      <c r="D105" s="261"/>
      <c r="E105" s="261"/>
      <c r="F105" s="261"/>
      <c r="G105" s="261"/>
      <c r="H105" s="261"/>
      <c r="I105" s="261"/>
      <c r="J105" s="261"/>
      <c r="K105" s="261"/>
      <c r="L105" s="261"/>
      <c r="M105" s="261"/>
      <c r="N105" s="261"/>
      <c r="O105" s="261"/>
      <c r="P105" s="261"/>
      <c r="Q105" s="261"/>
      <c r="R105" s="261"/>
      <c r="S105" s="261"/>
      <c r="T105" s="261"/>
      <c r="U105" s="261"/>
      <c r="V105" s="261"/>
      <c r="W105" s="261"/>
      <c r="X105" s="261"/>
      <c r="Y105" s="261"/>
      <c r="Z105" s="261"/>
    </row>
    <row r="106" spans="1:26">
      <c r="A106" s="261"/>
      <c r="B106" s="261"/>
      <c r="C106" s="261"/>
      <c r="D106" s="261"/>
      <c r="E106" s="261"/>
      <c r="F106" s="261"/>
      <c r="G106" s="261"/>
      <c r="H106" s="261"/>
      <c r="I106" s="261"/>
      <c r="J106" s="261"/>
      <c r="K106" s="261"/>
      <c r="L106" s="261"/>
      <c r="M106" s="261"/>
      <c r="N106" s="261"/>
      <c r="O106" s="261"/>
      <c r="P106" s="261"/>
      <c r="Q106" s="261"/>
      <c r="R106" s="261"/>
      <c r="S106" s="261"/>
      <c r="T106" s="261"/>
      <c r="U106" s="261"/>
      <c r="V106" s="261"/>
      <c r="W106" s="261"/>
      <c r="X106" s="261"/>
      <c r="Y106" s="261"/>
      <c r="Z106" s="261"/>
    </row>
    <row r="107" spans="1:26">
      <c r="A107" s="261"/>
      <c r="B107" s="261"/>
      <c r="C107" s="261"/>
      <c r="D107" s="261"/>
      <c r="E107" s="261"/>
      <c r="F107" s="261"/>
      <c r="G107" s="261"/>
      <c r="H107" s="261"/>
      <c r="I107" s="261"/>
      <c r="J107" s="261"/>
      <c r="K107" s="261"/>
      <c r="L107" s="261"/>
      <c r="M107" s="261"/>
      <c r="N107" s="261"/>
      <c r="O107" s="261"/>
      <c r="P107" s="261"/>
      <c r="Q107" s="261"/>
      <c r="R107" s="261"/>
      <c r="S107" s="261"/>
      <c r="T107" s="261"/>
      <c r="U107" s="261"/>
      <c r="V107" s="261"/>
      <c r="W107" s="261"/>
      <c r="X107" s="261"/>
      <c r="Y107" s="261"/>
      <c r="Z107" s="261"/>
    </row>
    <row r="108" spans="1:26">
      <c r="A108" s="261"/>
      <c r="B108" s="261"/>
      <c r="C108" s="261"/>
      <c r="D108" s="261"/>
      <c r="E108" s="261"/>
      <c r="F108" s="261"/>
      <c r="G108" s="261"/>
      <c r="H108" s="261"/>
      <c r="I108" s="261"/>
      <c r="J108" s="261"/>
      <c r="K108" s="261"/>
      <c r="L108" s="261"/>
      <c r="M108" s="261"/>
      <c r="N108" s="261"/>
      <c r="O108" s="261"/>
      <c r="P108" s="261"/>
      <c r="Q108" s="261"/>
      <c r="R108" s="261"/>
      <c r="S108" s="261"/>
      <c r="T108" s="261"/>
      <c r="U108" s="261"/>
      <c r="V108" s="261"/>
      <c r="W108" s="261"/>
      <c r="X108" s="261"/>
      <c r="Y108" s="261"/>
      <c r="Z108" s="261"/>
    </row>
    <row r="109" spans="1:26">
      <c r="A109" s="261"/>
      <c r="B109" s="261"/>
      <c r="C109" s="261"/>
      <c r="D109" s="261"/>
      <c r="E109" s="261"/>
      <c r="F109" s="261"/>
      <c r="G109" s="261"/>
      <c r="H109" s="261"/>
      <c r="I109" s="261"/>
      <c r="J109" s="261"/>
      <c r="K109" s="261"/>
      <c r="L109" s="261"/>
      <c r="M109" s="261"/>
      <c r="N109" s="261"/>
      <c r="O109" s="261"/>
      <c r="P109" s="261"/>
      <c r="Q109" s="261"/>
      <c r="R109" s="261"/>
      <c r="S109" s="261"/>
      <c r="T109" s="261"/>
      <c r="U109" s="261"/>
      <c r="V109" s="261"/>
      <c r="W109" s="261"/>
      <c r="X109" s="261"/>
      <c r="Y109" s="261"/>
      <c r="Z109" s="261"/>
    </row>
    <row r="110" spans="1:26">
      <c r="A110" s="261"/>
      <c r="B110" s="261"/>
      <c r="C110" s="261"/>
      <c r="D110" s="261"/>
      <c r="E110" s="261"/>
      <c r="F110" s="261"/>
      <c r="G110" s="261"/>
      <c r="H110" s="261"/>
      <c r="I110" s="261"/>
      <c r="J110" s="261"/>
      <c r="K110" s="261"/>
      <c r="L110" s="261"/>
      <c r="M110" s="261"/>
      <c r="N110" s="261"/>
      <c r="O110" s="261"/>
      <c r="P110" s="261"/>
      <c r="Q110" s="261"/>
      <c r="R110" s="261"/>
      <c r="S110" s="261"/>
      <c r="T110" s="261"/>
      <c r="U110" s="261"/>
      <c r="V110" s="261"/>
      <c r="W110" s="261"/>
      <c r="X110" s="261"/>
      <c r="Y110" s="261"/>
      <c r="Z110" s="261"/>
    </row>
    <row r="111" spans="1:26">
      <c r="A111" s="261"/>
      <c r="B111" s="261"/>
      <c r="C111" s="261"/>
      <c r="D111" s="261"/>
      <c r="E111" s="261"/>
      <c r="F111" s="261"/>
      <c r="G111" s="261"/>
      <c r="H111" s="261"/>
      <c r="I111" s="261"/>
      <c r="J111" s="261"/>
      <c r="K111" s="261"/>
      <c r="L111" s="261"/>
      <c r="M111" s="261"/>
      <c r="N111" s="261"/>
      <c r="O111" s="261"/>
      <c r="P111" s="261"/>
      <c r="Q111" s="261"/>
      <c r="R111" s="261"/>
      <c r="S111" s="261"/>
      <c r="T111" s="261"/>
      <c r="U111" s="261"/>
      <c r="V111" s="261"/>
      <c r="W111" s="261"/>
      <c r="X111" s="261"/>
      <c r="Y111" s="261"/>
      <c r="Z111" s="261"/>
    </row>
    <row r="112" spans="1:26">
      <c r="A112" s="261"/>
      <c r="B112" s="261"/>
      <c r="C112" s="261"/>
      <c r="D112" s="261"/>
      <c r="E112" s="261"/>
      <c r="F112" s="261"/>
      <c r="G112" s="261"/>
      <c r="H112" s="261"/>
      <c r="I112" s="261"/>
      <c r="J112" s="261"/>
      <c r="K112" s="261"/>
      <c r="L112" s="261"/>
      <c r="M112" s="261"/>
      <c r="N112" s="261"/>
      <c r="O112" s="261"/>
      <c r="P112" s="261"/>
      <c r="Q112" s="261"/>
      <c r="R112" s="261"/>
      <c r="S112" s="261"/>
      <c r="T112" s="261"/>
      <c r="U112" s="261"/>
      <c r="V112" s="261"/>
      <c r="W112" s="261"/>
      <c r="X112" s="261"/>
      <c r="Y112" s="261"/>
      <c r="Z112" s="261"/>
    </row>
    <row r="113" spans="1:26">
      <c r="A113" s="261"/>
      <c r="B113" s="261"/>
      <c r="C113" s="261"/>
      <c r="D113" s="261"/>
      <c r="E113" s="261"/>
      <c r="F113" s="261"/>
      <c r="G113" s="261"/>
      <c r="H113" s="261"/>
      <c r="I113" s="261"/>
      <c r="J113" s="261"/>
      <c r="K113" s="261"/>
      <c r="L113" s="261"/>
      <c r="M113" s="261"/>
      <c r="N113" s="261"/>
      <c r="O113" s="261"/>
      <c r="P113" s="261"/>
      <c r="Q113" s="261"/>
      <c r="R113" s="261"/>
      <c r="S113" s="261"/>
      <c r="T113" s="261"/>
      <c r="U113" s="261"/>
      <c r="V113" s="261"/>
      <c r="W113" s="261"/>
      <c r="X113" s="261"/>
      <c r="Y113" s="261"/>
      <c r="Z113" s="261"/>
    </row>
    <row r="114" spans="1:26">
      <c r="A114" s="261"/>
      <c r="B114" s="261"/>
      <c r="C114" s="261"/>
      <c r="D114" s="261"/>
      <c r="E114" s="261"/>
      <c r="F114" s="261"/>
      <c r="G114" s="261"/>
      <c r="H114" s="261"/>
      <c r="I114" s="261"/>
      <c r="J114" s="261"/>
      <c r="K114" s="261"/>
      <c r="L114" s="261"/>
      <c r="M114" s="261"/>
      <c r="N114" s="261"/>
      <c r="O114" s="261"/>
      <c r="P114" s="261"/>
      <c r="Q114" s="261"/>
      <c r="R114" s="261"/>
      <c r="S114" s="261"/>
      <c r="T114" s="261"/>
      <c r="U114" s="261"/>
      <c r="V114" s="261"/>
      <c r="W114" s="261"/>
      <c r="X114" s="261"/>
      <c r="Y114" s="261"/>
      <c r="Z114" s="261"/>
    </row>
    <row r="115" spans="1:26">
      <c r="A115" s="261"/>
      <c r="B115" s="261"/>
      <c r="C115" s="261"/>
      <c r="D115" s="261"/>
      <c r="E115" s="261"/>
      <c r="F115" s="261"/>
      <c r="G115" s="261"/>
      <c r="H115" s="261"/>
      <c r="I115" s="261"/>
      <c r="J115" s="261"/>
      <c r="K115" s="261"/>
      <c r="L115" s="261"/>
      <c r="M115" s="261"/>
      <c r="N115" s="261"/>
      <c r="O115" s="261"/>
      <c r="P115" s="261"/>
      <c r="Q115" s="261"/>
      <c r="R115" s="261"/>
      <c r="S115" s="261"/>
      <c r="T115" s="261"/>
      <c r="U115" s="261"/>
      <c r="V115" s="261"/>
      <c r="W115" s="261"/>
      <c r="X115" s="261"/>
      <c r="Y115" s="261"/>
      <c r="Z115" s="261"/>
    </row>
    <row r="116" spans="1:26">
      <c r="A116" s="261"/>
      <c r="B116" s="261"/>
      <c r="C116" s="261"/>
      <c r="D116" s="261"/>
      <c r="E116" s="261"/>
      <c r="F116" s="261"/>
      <c r="G116" s="261"/>
      <c r="H116" s="261"/>
      <c r="I116" s="261"/>
      <c r="J116" s="261"/>
      <c r="K116" s="261"/>
      <c r="L116" s="261"/>
      <c r="M116" s="261"/>
      <c r="N116" s="261"/>
      <c r="O116" s="261"/>
      <c r="P116" s="261"/>
      <c r="Q116" s="261"/>
      <c r="R116" s="261"/>
      <c r="S116" s="261"/>
      <c r="T116" s="261"/>
      <c r="U116" s="261"/>
      <c r="V116" s="261"/>
      <c r="W116" s="261"/>
      <c r="X116" s="261"/>
      <c r="Y116" s="261"/>
      <c r="Z116" s="261"/>
    </row>
    <row r="117" spans="1:26">
      <c r="A117" s="261"/>
      <c r="B117" s="261"/>
      <c r="C117" s="261"/>
      <c r="D117" s="261"/>
      <c r="E117" s="261"/>
      <c r="F117" s="261"/>
      <c r="G117" s="261"/>
      <c r="H117" s="261"/>
      <c r="I117" s="261"/>
      <c r="J117" s="261"/>
      <c r="K117" s="261"/>
      <c r="L117" s="261"/>
      <c r="M117" s="261"/>
      <c r="N117" s="261"/>
      <c r="O117" s="261"/>
      <c r="P117" s="261"/>
      <c r="Q117" s="261"/>
      <c r="R117" s="261"/>
      <c r="S117" s="261"/>
      <c r="T117" s="261"/>
      <c r="U117" s="261"/>
      <c r="V117" s="261"/>
      <c r="W117" s="261"/>
      <c r="X117" s="261"/>
      <c r="Y117" s="261"/>
      <c r="Z117" s="261"/>
    </row>
    <row r="118" spans="1:26">
      <c r="A118" s="261"/>
      <c r="B118" s="261"/>
      <c r="C118" s="261"/>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row>
    <row r="119" spans="1:26">
      <c r="A119" s="261"/>
      <c r="B119" s="261"/>
      <c r="C119" s="261"/>
      <c r="D119" s="261"/>
      <c r="E119" s="261"/>
      <c r="F119" s="261"/>
      <c r="G119" s="261"/>
      <c r="H119" s="261"/>
      <c r="I119" s="261"/>
      <c r="J119" s="261"/>
      <c r="K119" s="261"/>
      <c r="L119" s="261"/>
      <c r="M119" s="261"/>
      <c r="N119" s="261"/>
      <c r="O119" s="261"/>
      <c r="P119" s="261"/>
      <c r="Q119" s="261"/>
      <c r="R119" s="261"/>
      <c r="S119" s="261"/>
      <c r="T119" s="261"/>
      <c r="U119" s="261"/>
      <c r="V119" s="261"/>
      <c r="W119" s="261"/>
      <c r="X119" s="261"/>
      <c r="Y119" s="261"/>
      <c r="Z119" s="261"/>
    </row>
    <row r="120" spans="1:26">
      <c r="A120" s="261"/>
      <c r="B120" s="261"/>
      <c r="C120" s="261"/>
      <c r="D120" s="261"/>
      <c r="E120" s="261"/>
      <c r="F120" s="261"/>
      <c r="G120" s="261"/>
      <c r="H120" s="261"/>
      <c r="I120" s="261"/>
      <c r="J120" s="261"/>
      <c r="K120" s="261"/>
      <c r="L120" s="261"/>
      <c r="M120" s="261"/>
      <c r="N120" s="261"/>
      <c r="O120" s="261"/>
      <c r="P120" s="261"/>
      <c r="Q120" s="261"/>
      <c r="R120" s="261"/>
      <c r="S120" s="261"/>
      <c r="T120" s="261"/>
      <c r="U120" s="261"/>
      <c r="V120" s="261"/>
      <c r="W120" s="261"/>
      <c r="X120" s="261"/>
      <c r="Y120" s="261"/>
      <c r="Z120" s="261"/>
    </row>
    <row r="121" spans="1:26">
      <c r="A121" s="261"/>
      <c r="B121" s="261"/>
      <c r="C121" s="261"/>
      <c r="D121" s="261"/>
      <c r="E121" s="261"/>
      <c r="F121" s="261"/>
      <c r="G121" s="261"/>
      <c r="H121" s="261"/>
      <c r="I121" s="261"/>
      <c r="J121" s="261"/>
      <c r="K121" s="261"/>
      <c r="L121" s="261"/>
      <c r="M121" s="261"/>
      <c r="N121" s="261"/>
      <c r="O121" s="261"/>
      <c r="P121" s="261"/>
      <c r="Q121" s="261"/>
      <c r="R121" s="261"/>
      <c r="S121" s="261"/>
      <c r="T121" s="261"/>
      <c r="U121" s="261"/>
      <c r="V121" s="261"/>
      <c r="W121" s="261"/>
      <c r="X121" s="261"/>
      <c r="Y121" s="261"/>
      <c r="Z121" s="261"/>
    </row>
    <row r="122" spans="1:26">
      <c r="A122" s="261"/>
      <c r="B122" s="261"/>
      <c r="C122" s="261"/>
      <c r="D122" s="261"/>
      <c r="E122" s="261"/>
      <c r="F122" s="261"/>
      <c r="G122" s="261"/>
      <c r="H122" s="261"/>
      <c r="I122" s="261"/>
      <c r="J122" s="261"/>
      <c r="K122" s="261"/>
      <c r="L122" s="261"/>
      <c r="M122" s="261"/>
      <c r="N122" s="261"/>
      <c r="O122" s="261"/>
      <c r="P122" s="261"/>
      <c r="Q122" s="261"/>
      <c r="R122" s="261"/>
      <c r="S122" s="261"/>
      <c r="T122" s="261"/>
      <c r="U122" s="261"/>
      <c r="V122" s="261"/>
      <c r="W122" s="261"/>
      <c r="X122" s="261"/>
      <c r="Y122" s="261"/>
      <c r="Z122" s="261"/>
    </row>
    <row r="123" spans="1:26">
      <c r="A123" s="261"/>
      <c r="B123" s="261"/>
      <c r="C123" s="261"/>
      <c r="D123" s="261"/>
      <c r="E123" s="261"/>
      <c r="F123" s="261"/>
      <c r="G123" s="261"/>
      <c r="H123" s="261"/>
      <c r="I123" s="261"/>
      <c r="J123" s="261"/>
      <c r="K123" s="261"/>
      <c r="L123" s="261"/>
      <c r="M123" s="261"/>
      <c r="N123" s="261"/>
      <c r="O123" s="261"/>
      <c r="P123" s="261"/>
      <c r="Q123" s="261"/>
      <c r="R123" s="261"/>
      <c r="S123" s="261"/>
      <c r="T123" s="261"/>
      <c r="U123" s="261"/>
      <c r="V123" s="261"/>
      <c r="W123" s="261"/>
      <c r="X123" s="261"/>
      <c r="Y123" s="261"/>
      <c r="Z123" s="261"/>
    </row>
    <row r="124" spans="1:26">
      <c r="A124" s="261"/>
      <c r="B124" s="261"/>
      <c r="C124" s="261"/>
      <c r="D124" s="261"/>
      <c r="E124" s="261"/>
      <c r="F124" s="261"/>
      <c r="G124" s="261"/>
      <c r="H124" s="261"/>
      <c r="I124" s="261"/>
      <c r="J124" s="261"/>
      <c r="K124" s="261"/>
      <c r="L124" s="261"/>
      <c r="M124" s="261"/>
      <c r="N124" s="261"/>
      <c r="O124" s="261"/>
      <c r="P124" s="261"/>
      <c r="Q124" s="261"/>
      <c r="R124" s="261"/>
      <c r="S124" s="261"/>
      <c r="T124" s="261"/>
      <c r="U124" s="261"/>
      <c r="V124" s="261"/>
      <c r="W124" s="261"/>
      <c r="X124" s="261"/>
      <c r="Y124" s="261"/>
      <c r="Z124" s="261"/>
    </row>
    <row r="125" spans="1:26">
      <c r="A125" s="261"/>
      <c r="B125" s="261"/>
      <c r="C125" s="261"/>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261"/>
    </row>
    <row r="126" spans="1:26">
      <c r="A126" s="261"/>
      <c r="B126" s="261"/>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261"/>
    </row>
    <row r="127" spans="1:26">
      <c r="A127" s="261"/>
      <c r="B127" s="261"/>
      <c r="C127" s="261"/>
      <c r="D127" s="261"/>
      <c r="E127" s="261"/>
      <c r="F127" s="261"/>
      <c r="G127" s="261"/>
      <c r="H127" s="261"/>
      <c r="I127" s="261"/>
      <c r="J127" s="261"/>
      <c r="K127" s="261"/>
      <c r="L127" s="261"/>
      <c r="M127" s="261"/>
      <c r="N127" s="261"/>
      <c r="O127" s="261"/>
      <c r="P127" s="261"/>
      <c r="Q127" s="261"/>
      <c r="R127" s="261"/>
      <c r="S127" s="261"/>
      <c r="T127" s="261"/>
      <c r="U127" s="261"/>
      <c r="V127" s="261"/>
      <c r="W127" s="261"/>
      <c r="X127" s="261"/>
      <c r="Y127" s="261"/>
      <c r="Z127" s="261"/>
    </row>
    <row r="128" spans="1:26">
      <c r="A128" s="261"/>
      <c r="B128" s="261"/>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c r="Y128" s="261"/>
      <c r="Z128" s="261"/>
    </row>
    <row r="129" spans="1:26">
      <c r="A129" s="261"/>
      <c r="B129" s="261"/>
      <c r="C129" s="261"/>
      <c r="D129" s="261"/>
      <c r="E129" s="261"/>
      <c r="F129" s="261"/>
      <c r="G129" s="261"/>
      <c r="H129" s="261"/>
      <c r="I129" s="261"/>
      <c r="J129" s="261"/>
      <c r="K129" s="261"/>
      <c r="L129" s="261"/>
      <c r="M129" s="261"/>
      <c r="N129" s="261"/>
      <c r="O129" s="261"/>
      <c r="P129" s="261"/>
      <c r="Q129" s="261"/>
      <c r="R129" s="261"/>
      <c r="S129" s="261"/>
      <c r="T129" s="261"/>
      <c r="U129" s="261"/>
      <c r="V129" s="261"/>
      <c r="W129" s="261"/>
      <c r="X129" s="261"/>
      <c r="Y129" s="261"/>
      <c r="Z129" s="261"/>
    </row>
    <row r="130" spans="1:26">
      <c r="A130" s="261"/>
      <c r="B130" s="261"/>
      <c r="C130" s="261"/>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row>
    <row r="131" spans="1:26">
      <c r="A131" s="261"/>
      <c r="B131" s="261"/>
      <c r="C131" s="261"/>
      <c r="D131" s="261"/>
      <c r="E131" s="261"/>
      <c r="F131" s="261"/>
      <c r="G131" s="261"/>
      <c r="H131" s="261"/>
      <c r="I131" s="261"/>
      <c r="J131" s="261"/>
      <c r="K131" s="261"/>
      <c r="L131" s="261"/>
      <c r="M131" s="261"/>
      <c r="N131" s="261"/>
      <c r="O131" s="261"/>
      <c r="P131" s="261"/>
      <c r="Q131" s="261"/>
      <c r="R131" s="261"/>
      <c r="S131" s="261"/>
      <c r="T131" s="261"/>
      <c r="U131" s="261"/>
      <c r="V131" s="261"/>
      <c r="W131" s="261"/>
      <c r="X131" s="261"/>
      <c r="Y131" s="261"/>
      <c r="Z131" s="261"/>
    </row>
    <row r="132" spans="1:26">
      <c r="A132" s="261"/>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row>
    <row r="133" spans="1:26">
      <c r="A133" s="261"/>
      <c r="B133" s="261"/>
      <c r="C133" s="261"/>
      <c r="D133" s="261"/>
      <c r="E133" s="261"/>
      <c r="F133" s="261"/>
      <c r="G133" s="261"/>
      <c r="H133" s="261"/>
      <c r="I133" s="261"/>
      <c r="J133" s="261"/>
      <c r="K133" s="261"/>
      <c r="L133" s="261"/>
      <c r="M133" s="261"/>
      <c r="N133" s="261"/>
      <c r="O133" s="261"/>
      <c r="P133" s="261"/>
      <c r="Q133" s="261"/>
      <c r="R133" s="261"/>
      <c r="S133" s="261"/>
      <c r="T133" s="261"/>
      <c r="U133" s="261"/>
      <c r="V133" s="261"/>
      <c r="W133" s="261"/>
      <c r="X133" s="261"/>
      <c r="Y133" s="261"/>
      <c r="Z133" s="261"/>
    </row>
    <row r="134" spans="1:26">
      <c r="A134" s="261"/>
      <c r="B134" s="261"/>
      <c r="C134" s="261"/>
      <c r="D134" s="261"/>
      <c r="E134" s="261"/>
      <c r="F134" s="261"/>
      <c r="G134" s="261"/>
      <c r="H134" s="261"/>
      <c r="I134" s="261"/>
      <c r="J134" s="261"/>
      <c r="K134" s="261"/>
      <c r="L134" s="261"/>
      <c r="M134" s="261"/>
      <c r="N134" s="261"/>
      <c r="O134" s="261"/>
      <c r="P134" s="261"/>
      <c r="Q134" s="261"/>
      <c r="R134" s="261"/>
      <c r="S134" s="261"/>
      <c r="T134" s="261"/>
      <c r="U134" s="261"/>
      <c r="V134" s="261"/>
      <c r="W134" s="261"/>
      <c r="X134" s="261"/>
      <c r="Y134" s="261"/>
      <c r="Z134" s="261"/>
    </row>
    <row r="135" spans="1:26">
      <c r="A135" s="261"/>
      <c r="B135" s="261"/>
      <c r="C135" s="261"/>
      <c r="D135" s="261"/>
      <c r="E135" s="261"/>
      <c r="F135" s="261"/>
      <c r="G135" s="261"/>
      <c r="H135" s="261"/>
      <c r="I135" s="261"/>
      <c r="J135" s="261"/>
      <c r="K135" s="261"/>
      <c r="L135" s="261"/>
      <c r="M135" s="261"/>
      <c r="N135" s="261"/>
      <c r="O135" s="261"/>
      <c r="P135" s="261"/>
      <c r="Q135" s="261"/>
      <c r="R135" s="261"/>
      <c r="S135" s="261"/>
      <c r="T135" s="261"/>
      <c r="U135" s="261"/>
      <c r="V135" s="261"/>
      <c r="W135" s="261"/>
      <c r="X135" s="261"/>
      <c r="Y135" s="261"/>
      <c r="Z135" s="261"/>
    </row>
    <row r="136" spans="1:26">
      <c r="A136" s="261"/>
      <c r="B136" s="261"/>
      <c r="C136" s="261"/>
      <c r="D136" s="261"/>
      <c r="E136" s="261"/>
      <c r="F136" s="261"/>
      <c r="G136" s="261"/>
      <c r="H136" s="261"/>
      <c r="I136" s="261"/>
      <c r="J136" s="261"/>
      <c r="K136" s="261"/>
      <c r="L136" s="261"/>
      <c r="M136" s="261"/>
      <c r="N136" s="261"/>
      <c r="O136" s="261"/>
      <c r="P136" s="261"/>
      <c r="Q136" s="261"/>
      <c r="R136" s="261"/>
      <c r="S136" s="261"/>
      <c r="T136" s="261"/>
      <c r="U136" s="261"/>
      <c r="V136" s="261"/>
      <c r="W136" s="261"/>
      <c r="X136" s="261"/>
      <c r="Y136" s="261"/>
      <c r="Z136" s="261"/>
    </row>
    <row r="137" spans="1:26">
      <c r="A137" s="261"/>
      <c r="B137" s="261"/>
      <c r="C137" s="261"/>
      <c r="D137" s="261"/>
      <c r="E137" s="261"/>
      <c r="F137" s="261"/>
      <c r="G137" s="261"/>
      <c r="H137" s="261"/>
      <c r="I137" s="261"/>
      <c r="J137" s="261"/>
      <c r="K137" s="261"/>
      <c r="L137" s="261"/>
      <c r="M137" s="261"/>
      <c r="N137" s="261"/>
      <c r="O137" s="261"/>
      <c r="P137" s="261"/>
      <c r="Q137" s="261"/>
      <c r="R137" s="261"/>
      <c r="S137" s="261"/>
      <c r="T137" s="261"/>
      <c r="U137" s="261"/>
      <c r="V137" s="261"/>
      <c r="W137" s="261"/>
      <c r="X137" s="261"/>
      <c r="Y137" s="261"/>
      <c r="Z137" s="261"/>
    </row>
    <row r="138" spans="1:26">
      <c r="A138" s="261"/>
      <c r="B138" s="261"/>
      <c r="C138" s="261"/>
      <c r="D138" s="261"/>
      <c r="E138" s="261"/>
      <c r="F138" s="261"/>
      <c r="G138" s="261"/>
      <c r="H138" s="261"/>
      <c r="I138" s="261"/>
      <c r="J138" s="261"/>
      <c r="K138" s="261"/>
      <c r="L138" s="261"/>
      <c r="M138" s="261"/>
      <c r="N138" s="261"/>
      <c r="O138" s="261"/>
      <c r="P138" s="261"/>
      <c r="Q138" s="261"/>
      <c r="R138" s="261"/>
      <c r="S138" s="261"/>
      <c r="T138" s="261"/>
      <c r="U138" s="261"/>
      <c r="V138" s="261"/>
      <c r="W138" s="261"/>
      <c r="X138" s="261"/>
      <c r="Y138" s="261"/>
      <c r="Z138" s="261"/>
    </row>
    <row r="139" spans="1:26">
      <c r="A139" s="261"/>
      <c r="B139" s="261"/>
      <c r="C139" s="261"/>
      <c r="D139" s="261"/>
      <c r="E139" s="261"/>
      <c r="F139" s="261"/>
      <c r="G139" s="261"/>
      <c r="H139" s="261"/>
      <c r="I139" s="261"/>
      <c r="J139" s="261"/>
      <c r="K139" s="261"/>
      <c r="L139" s="261"/>
      <c r="M139" s="261"/>
      <c r="N139" s="261"/>
      <c r="O139" s="261"/>
      <c r="P139" s="261"/>
      <c r="Q139" s="261"/>
      <c r="R139" s="261"/>
      <c r="S139" s="261"/>
      <c r="T139" s="261"/>
      <c r="U139" s="261"/>
      <c r="V139" s="261"/>
      <c r="W139" s="261"/>
      <c r="X139" s="261"/>
      <c r="Y139" s="261"/>
      <c r="Z139" s="261"/>
    </row>
    <row r="140" spans="1:26">
      <c r="A140" s="261"/>
      <c r="B140" s="261"/>
      <c r="C140" s="261"/>
      <c r="D140" s="261"/>
      <c r="E140" s="261"/>
      <c r="F140" s="261"/>
      <c r="G140" s="261"/>
      <c r="H140" s="261"/>
      <c r="I140" s="261"/>
      <c r="J140" s="261"/>
      <c r="K140" s="261"/>
      <c r="L140" s="261"/>
      <c r="M140" s="261"/>
      <c r="N140" s="261"/>
      <c r="O140" s="261"/>
      <c r="P140" s="261"/>
      <c r="Q140" s="261"/>
      <c r="R140" s="261"/>
      <c r="S140" s="261"/>
      <c r="T140" s="261"/>
      <c r="U140" s="261"/>
      <c r="V140" s="261"/>
      <c r="W140" s="261"/>
      <c r="X140" s="261"/>
      <c r="Y140" s="261"/>
      <c r="Z140" s="261"/>
    </row>
    <row r="141" spans="1:26">
      <c r="A141" s="261"/>
      <c r="B141" s="261"/>
      <c r="C141" s="261"/>
      <c r="D141" s="261"/>
      <c r="E141" s="261"/>
      <c r="F141" s="261"/>
      <c r="G141" s="261"/>
      <c r="H141" s="261"/>
      <c r="I141" s="261"/>
      <c r="J141" s="261"/>
      <c r="K141" s="261"/>
      <c r="L141" s="261"/>
      <c r="M141" s="261"/>
      <c r="N141" s="261"/>
      <c r="O141" s="261"/>
      <c r="P141" s="261"/>
      <c r="Q141" s="261"/>
      <c r="R141" s="261"/>
      <c r="S141" s="261"/>
      <c r="T141" s="261"/>
      <c r="U141" s="261"/>
      <c r="V141" s="261"/>
      <c r="W141" s="261"/>
      <c r="X141" s="261"/>
      <c r="Y141" s="261"/>
      <c r="Z141" s="261"/>
    </row>
    <row r="142" spans="1:26">
      <c r="A142" s="261"/>
      <c r="B142" s="261"/>
      <c r="C142" s="261"/>
      <c r="D142" s="261"/>
      <c r="E142" s="261"/>
      <c r="F142" s="261"/>
      <c r="G142" s="261"/>
      <c r="H142" s="261"/>
      <c r="I142" s="261"/>
      <c r="J142" s="261"/>
      <c r="K142" s="261"/>
      <c r="L142" s="261"/>
      <c r="M142" s="261"/>
      <c r="N142" s="261"/>
      <c r="O142" s="261"/>
      <c r="P142" s="261"/>
      <c r="Q142" s="261"/>
      <c r="R142" s="261"/>
      <c r="S142" s="261"/>
      <c r="T142" s="261"/>
      <c r="U142" s="261"/>
      <c r="V142" s="261"/>
      <c r="W142" s="261"/>
      <c r="X142" s="261"/>
      <c r="Y142" s="261"/>
      <c r="Z142" s="261"/>
    </row>
    <row r="143" spans="1:26">
      <c r="A143" s="261"/>
      <c r="B143" s="261"/>
      <c r="C143" s="261"/>
      <c r="D143" s="261"/>
      <c r="E143" s="261"/>
      <c r="F143" s="261"/>
      <c r="G143" s="261"/>
      <c r="H143" s="261"/>
      <c r="I143" s="261"/>
      <c r="J143" s="261"/>
      <c r="K143" s="261"/>
      <c r="L143" s="261"/>
      <c r="M143" s="261"/>
      <c r="N143" s="261"/>
      <c r="O143" s="261"/>
      <c r="P143" s="261"/>
      <c r="Q143" s="261"/>
      <c r="R143" s="261"/>
      <c r="S143" s="261"/>
      <c r="T143" s="261"/>
      <c r="U143" s="261"/>
      <c r="V143" s="261"/>
      <c r="W143" s="261"/>
      <c r="X143" s="261"/>
      <c r="Y143" s="261"/>
      <c r="Z143" s="261"/>
    </row>
    <row r="144" spans="1:26">
      <c r="A144" s="261"/>
      <c r="B144" s="261"/>
      <c r="C144" s="261"/>
      <c r="D144" s="261"/>
      <c r="E144" s="261"/>
      <c r="F144" s="261"/>
      <c r="G144" s="261"/>
      <c r="H144" s="261"/>
      <c r="I144" s="261"/>
      <c r="J144" s="261"/>
      <c r="K144" s="261"/>
      <c r="L144" s="261"/>
      <c r="M144" s="261"/>
      <c r="N144" s="261"/>
      <c r="O144" s="261"/>
      <c r="P144" s="261"/>
      <c r="Q144" s="261"/>
      <c r="R144" s="261"/>
      <c r="S144" s="261"/>
      <c r="T144" s="261"/>
      <c r="U144" s="261"/>
      <c r="V144" s="261"/>
      <c r="W144" s="261"/>
      <c r="X144" s="261"/>
      <c r="Y144" s="261"/>
      <c r="Z144" s="261"/>
    </row>
    <row r="145" spans="1:26">
      <c r="A145" s="261"/>
      <c r="B145" s="261"/>
      <c r="C145" s="261"/>
      <c r="D145" s="261"/>
      <c r="E145" s="261"/>
      <c r="F145" s="261"/>
      <c r="G145" s="261"/>
      <c r="H145" s="261"/>
      <c r="I145" s="261"/>
      <c r="J145" s="261"/>
      <c r="K145" s="261"/>
      <c r="L145" s="261"/>
      <c r="M145" s="261"/>
      <c r="N145" s="261"/>
      <c r="O145" s="261"/>
      <c r="P145" s="261"/>
      <c r="Q145" s="261"/>
      <c r="R145" s="261"/>
      <c r="S145" s="261"/>
      <c r="T145" s="261"/>
      <c r="U145" s="261"/>
      <c r="V145" s="261"/>
      <c r="W145" s="261"/>
      <c r="X145" s="261"/>
      <c r="Y145" s="261"/>
      <c r="Z145" s="261"/>
    </row>
    <row r="146" spans="1:26">
      <c r="A146" s="261"/>
      <c r="B146" s="261"/>
      <c r="C146" s="261"/>
      <c r="D146" s="261"/>
      <c r="E146" s="261"/>
      <c r="F146" s="261"/>
      <c r="G146" s="261"/>
      <c r="H146" s="261"/>
      <c r="I146" s="261"/>
      <c r="J146" s="261"/>
      <c r="K146" s="261"/>
      <c r="L146" s="261"/>
      <c r="M146" s="261"/>
      <c r="N146" s="261"/>
      <c r="O146" s="261"/>
      <c r="P146" s="261"/>
      <c r="Q146" s="261"/>
      <c r="R146" s="261"/>
      <c r="S146" s="261"/>
      <c r="T146" s="261"/>
      <c r="U146" s="261"/>
      <c r="V146" s="261"/>
      <c r="W146" s="261"/>
      <c r="X146" s="261"/>
      <c r="Y146" s="261"/>
      <c r="Z146" s="261"/>
    </row>
    <row r="147" spans="1:26">
      <c r="A147" s="261"/>
      <c r="B147" s="261"/>
      <c r="C147" s="261"/>
      <c r="D147" s="261"/>
      <c r="E147" s="261"/>
      <c r="F147" s="261"/>
      <c r="G147" s="261"/>
      <c r="H147" s="261"/>
      <c r="I147" s="261"/>
      <c r="J147" s="261"/>
      <c r="K147" s="261"/>
      <c r="L147" s="261"/>
      <c r="M147" s="261"/>
      <c r="N147" s="261"/>
      <c r="O147" s="261"/>
      <c r="P147" s="261"/>
      <c r="Q147" s="261"/>
      <c r="R147" s="261"/>
      <c r="S147" s="261"/>
      <c r="T147" s="261"/>
      <c r="U147" s="261"/>
      <c r="V147" s="261"/>
      <c r="W147" s="261"/>
      <c r="X147" s="261"/>
      <c r="Y147" s="261"/>
      <c r="Z147" s="261"/>
    </row>
    <row r="148" spans="1:26">
      <c r="A148" s="261"/>
      <c r="B148" s="261"/>
      <c r="C148" s="261"/>
      <c r="D148" s="261"/>
      <c r="E148" s="261"/>
      <c r="F148" s="261"/>
      <c r="G148" s="261"/>
      <c r="H148" s="261"/>
      <c r="I148" s="261"/>
      <c r="J148" s="261"/>
      <c r="K148" s="261"/>
      <c r="L148" s="261"/>
      <c r="M148" s="261"/>
      <c r="N148" s="261"/>
      <c r="O148" s="261"/>
      <c r="P148" s="261"/>
      <c r="Q148" s="261"/>
      <c r="R148" s="261"/>
      <c r="S148" s="261"/>
      <c r="T148" s="261"/>
      <c r="U148" s="261"/>
      <c r="V148" s="261"/>
      <c r="W148" s="261"/>
      <c r="X148" s="261"/>
      <c r="Y148" s="261"/>
      <c r="Z148" s="261"/>
    </row>
    <row r="149" spans="1:26">
      <c r="A149" s="261"/>
      <c r="B149" s="261"/>
      <c r="C149" s="261"/>
      <c r="D149" s="261"/>
      <c r="E149" s="261"/>
      <c r="F149" s="261"/>
      <c r="G149" s="261"/>
      <c r="H149" s="261"/>
      <c r="I149" s="261"/>
      <c r="J149" s="261"/>
      <c r="K149" s="261"/>
      <c r="L149" s="261"/>
      <c r="M149" s="261"/>
      <c r="N149" s="261"/>
      <c r="O149" s="261"/>
      <c r="P149" s="261"/>
      <c r="Q149" s="261"/>
      <c r="R149" s="261"/>
      <c r="S149" s="261"/>
      <c r="T149" s="261"/>
      <c r="U149" s="261"/>
      <c r="V149" s="261"/>
      <c r="W149" s="261"/>
      <c r="X149" s="261"/>
      <c r="Y149" s="261"/>
      <c r="Z149" s="261"/>
    </row>
    <row r="150" spans="1:26">
      <c r="A150" s="261"/>
      <c r="B150" s="261"/>
      <c r="C150" s="261"/>
      <c r="D150" s="261"/>
      <c r="E150" s="261"/>
      <c r="F150" s="261"/>
      <c r="G150" s="261"/>
      <c r="H150" s="261"/>
      <c r="I150" s="261"/>
      <c r="J150" s="261"/>
      <c r="K150" s="261"/>
      <c r="L150" s="261"/>
      <c r="M150" s="261"/>
      <c r="N150" s="261"/>
      <c r="O150" s="261"/>
      <c r="P150" s="261"/>
      <c r="Q150" s="261"/>
      <c r="R150" s="261"/>
      <c r="S150" s="261"/>
      <c r="T150" s="261"/>
      <c r="U150" s="261"/>
      <c r="V150" s="261"/>
      <c r="W150" s="261"/>
      <c r="X150" s="261"/>
      <c r="Y150" s="261"/>
      <c r="Z150" s="261"/>
    </row>
    <row r="151" spans="1:26">
      <c r="A151" s="261"/>
      <c r="B151" s="261"/>
      <c r="C151" s="261"/>
      <c r="D151" s="261"/>
      <c r="E151" s="261"/>
      <c r="F151" s="261"/>
      <c r="G151" s="261"/>
      <c r="H151" s="261"/>
      <c r="I151" s="261"/>
      <c r="J151" s="261"/>
      <c r="K151" s="261"/>
      <c r="L151" s="261"/>
      <c r="M151" s="261"/>
      <c r="N151" s="261"/>
      <c r="O151" s="261"/>
      <c r="P151" s="261"/>
      <c r="Q151" s="261"/>
      <c r="R151" s="261"/>
      <c r="S151" s="261"/>
      <c r="T151" s="261"/>
      <c r="U151" s="261"/>
      <c r="V151" s="261"/>
      <c r="W151" s="261"/>
      <c r="X151" s="261"/>
      <c r="Y151" s="261"/>
      <c r="Z151" s="261"/>
    </row>
    <row r="152" spans="1:26">
      <c r="A152" s="261"/>
      <c r="B152" s="261"/>
      <c r="C152" s="261"/>
      <c r="D152" s="261"/>
      <c r="E152" s="261"/>
      <c r="F152" s="261"/>
      <c r="G152" s="261"/>
      <c r="H152" s="261"/>
      <c r="I152" s="261"/>
      <c r="J152" s="261"/>
      <c r="K152" s="261"/>
      <c r="L152" s="261"/>
      <c r="M152" s="261"/>
      <c r="N152" s="261"/>
      <c r="O152" s="261"/>
      <c r="P152" s="261"/>
      <c r="Q152" s="261"/>
      <c r="R152" s="261"/>
      <c r="S152" s="261"/>
      <c r="T152" s="261"/>
      <c r="U152" s="261"/>
      <c r="V152" s="261"/>
      <c r="W152" s="261"/>
      <c r="X152" s="261"/>
      <c r="Y152" s="261"/>
      <c r="Z152" s="261"/>
    </row>
    <row r="153" spans="1:26">
      <c r="A153" s="261"/>
      <c r="B153" s="261"/>
      <c r="C153" s="261"/>
      <c r="D153" s="261"/>
      <c r="E153" s="261"/>
      <c r="F153" s="261"/>
      <c r="G153" s="261"/>
      <c r="H153" s="261"/>
      <c r="I153" s="261"/>
      <c r="J153" s="261"/>
      <c r="K153" s="261"/>
      <c r="L153" s="261"/>
      <c r="M153" s="261"/>
      <c r="N153" s="261"/>
      <c r="O153" s="261"/>
      <c r="P153" s="261"/>
      <c r="Q153" s="261"/>
      <c r="R153" s="261"/>
      <c r="S153" s="261"/>
      <c r="T153" s="261"/>
      <c r="U153" s="261"/>
      <c r="V153" s="261"/>
      <c r="W153" s="261"/>
      <c r="X153" s="261"/>
      <c r="Y153" s="261"/>
      <c r="Z153" s="261"/>
    </row>
    <row r="154" spans="1:26">
      <c r="A154" s="261"/>
      <c r="B154" s="261"/>
      <c r="C154" s="261"/>
      <c r="D154" s="261"/>
      <c r="E154" s="261"/>
      <c r="F154" s="261"/>
      <c r="G154" s="261"/>
      <c r="H154" s="261"/>
      <c r="I154" s="261"/>
      <c r="J154" s="261"/>
      <c r="K154" s="261"/>
      <c r="L154" s="261"/>
      <c r="M154" s="261"/>
      <c r="N154" s="261"/>
      <c r="O154" s="261"/>
      <c r="P154" s="261"/>
      <c r="Q154" s="261"/>
      <c r="R154" s="261"/>
      <c r="S154" s="261"/>
      <c r="T154" s="261"/>
      <c r="U154" s="261"/>
      <c r="V154" s="261"/>
      <c r="W154" s="261"/>
      <c r="X154" s="261"/>
      <c r="Y154" s="261"/>
      <c r="Z154" s="261"/>
    </row>
    <row r="155" spans="1:26">
      <c r="A155" s="261"/>
      <c r="B155" s="261"/>
      <c r="C155" s="261"/>
      <c r="D155" s="261"/>
      <c r="E155" s="261"/>
      <c r="F155" s="261"/>
      <c r="G155" s="261"/>
      <c r="H155" s="261"/>
      <c r="I155" s="261"/>
      <c r="J155" s="261"/>
      <c r="K155" s="261"/>
      <c r="L155" s="261"/>
      <c r="M155" s="261"/>
      <c r="N155" s="261"/>
      <c r="O155" s="261"/>
      <c r="P155" s="261"/>
      <c r="Q155" s="261"/>
      <c r="R155" s="261"/>
      <c r="S155" s="261"/>
      <c r="T155" s="261"/>
      <c r="U155" s="261"/>
      <c r="V155" s="261"/>
      <c r="W155" s="261"/>
      <c r="X155" s="261"/>
      <c r="Y155" s="261"/>
      <c r="Z155" s="261"/>
    </row>
    <row r="156" spans="1:26">
      <c r="A156" s="261"/>
      <c r="B156" s="261"/>
      <c r="C156" s="261"/>
      <c r="D156" s="261"/>
      <c r="E156" s="261"/>
      <c r="F156" s="261"/>
      <c r="G156" s="261"/>
      <c r="H156" s="261"/>
      <c r="I156" s="261"/>
      <c r="J156" s="261"/>
      <c r="K156" s="261"/>
      <c r="L156" s="261"/>
      <c r="M156" s="261"/>
      <c r="N156" s="261"/>
      <c r="O156" s="261"/>
      <c r="P156" s="261"/>
      <c r="Q156" s="261"/>
      <c r="R156" s="261"/>
      <c r="S156" s="261"/>
      <c r="T156" s="261"/>
      <c r="U156" s="261"/>
      <c r="V156" s="261"/>
      <c r="W156" s="261"/>
      <c r="X156" s="261"/>
      <c r="Y156" s="261"/>
      <c r="Z156" s="261"/>
    </row>
    <row r="157" spans="1:26">
      <c r="A157" s="261"/>
      <c r="B157" s="261"/>
      <c r="C157" s="261"/>
      <c r="D157" s="261"/>
      <c r="E157" s="261"/>
      <c r="F157" s="261"/>
      <c r="G157" s="261"/>
      <c r="H157" s="261"/>
      <c r="I157" s="261"/>
      <c r="J157" s="261"/>
      <c r="K157" s="261"/>
      <c r="L157" s="261"/>
      <c r="M157" s="261"/>
      <c r="N157" s="261"/>
      <c r="O157" s="261"/>
      <c r="P157" s="261"/>
      <c r="Q157" s="261"/>
      <c r="R157" s="261"/>
      <c r="S157" s="261"/>
      <c r="T157" s="261"/>
      <c r="U157" s="261"/>
      <c r="V157" s="261"/>
      <c r="W157" s="261"/>
      <c r="X157" s="261"/>
      <c r="Y157" s="261"/>
      <c r="Z157" s="261"/>
    </row>
    <row r="158" spans="1:26">
      <c r="A158" s="261"/>
      <c r="B158" s="261"/>
      <c r="C158" s="261"/>
      <c r="D158" s="261"/>
      <c r="E158" s="261"/>
      <c r="F158" s="261"/>
      <c r="G158" s="261"/>
      <c r="H158" s="261"/>
      <c r="I158" s="261"/>
      <c r="J158" s="261"/>
      <c r="K158" s="261"/>
      <c r="L158" s="261"/>
      <c r="M158" s="261"/>
      <c r="N158" s="261"/>
      <c r="O158" s="261"/>
      <c r="P158" s="261"/>
      <c r="Q158" s="261"/>
      <c r="R158" s="261"/>
      <c r="S158" s="261"/>
      <c r="T158" s="261"/>
      <c r="U158" s="261"/>
      <c r="V158" s="261"/>
      <c r="W158" s="261"/>
      <c r="X158" s="261"/>
      <c r="Y158" s="261"/>
      <c r="Z158" s="261"/>
    </row>
    <row r="159" spans="1:26">
      <c r="A159" s="261"/>
      <c r="B159" s="261"/>
      <c r="C159" s="261"/>
      <c r="D159" s="261"/>
      <c r="E159" s="261"/>
      <c r="F159" s="261"/>
      <c r="G159" s="261"/>
      <c r="H159" s="261"/>
      <c r="I159" s="261"/>
      <c r="J159" s="261"/>
      <c r="K159" s="261"/>
      <c r="L159" s="261"/>
      <c r="M159" s="261"/>
      <c r="N159" s="261"/>
      <c r="O159" s="261"/>
      <c r="P159" s="261"/>
      <c r="Q159" s="261"/>
      <c r="R159" s="261"/>
      <c r="S159" s="261"/>
      <c r="T159" s="261"/>
      <c r="U159" s="261"/>
      <c r="V159" s="261"/>
      <c r="W159" s="261"/>
      <c r="X159" s="261"/>
      <c r="Y159" s="261"/>
      <c r="Z159" s="261"/>
    </row>
    <row r="160" spans="1:26">
      <c r="A160" s="261"/>
      <c r="B160" s="261"/>
      <c r="C160" s="261"/>
      <c r="D160" s="261"/>
      <c r="E160" s="261"/>
      <c r="F160" s="261"/>
      <c r="G160" s="261"/>
      <c r="H160" s="261"/>
      <c r="I160" s="261"/>
      <c r="J160" s="261"/>
      <c r="K160" s="261"/>
      <c r="L160" s="261"/>
      <c r="M160" s="261"/>
      <c r="N160" s="261"/>
      <c r="O160" s="261"/>
      <c r="P160" s="261"/>
      <c r="Q160" s="261"/>
      <c r="R160" s="261"/>
      <c r="S160" s="261"/>
      <c r="T160" s="261"/>
      <c r="U160" s="261"/>
      <c r="V160" s="261"/>
      <c r="W160" s="261"/>
      <c r="X160" s="261"/>
      <c r="Y160" s="261"/>
      <c r="Z160" s="261"/>
    </row>
    <row r="161" spans="1:26">
      <c r="A161" s="261"/>
      <c r="B161" s="261"/>
      <c r="C161" s="261"/>
      <c r="D161" s="261"/>
      <c r="E161" s="261"/>
      <c r="F161" s="261"/>
      <c r="G161" s="261"/>
      <c r="H161" s="261"/>
      <c r="I161" s="261"/>
      <c r="J161" s="261"/>
      <c r="K161" s="261"/>
      <c r="L161" s="261"/>
      <c r="M161" s="261"/>
      <c r="N161" s="261"/>
      <c r="O161" s="261"/>
      <c r="P161" s="261"/>
      <c r="Q161" s="261"/>
      <c r="R161" s="261"/>
      <c r="S161" s="261"/>
      <c r="T161" s="261"/>
      <c r="U161" s="261"/>
      <c r="V161" s="261"/>
      <c r="W161" s="261"/>
      <c r="X161" s="261"/>
      <c r="Y161" s="261"/>
      <c r="Z161" s="261"/>
    </row>
    <row r="162" spans="1:26">
      <c r="A162" s="261"/>
      <c r="B162" s="261"/>
      <c r="C162" s="261"/>
      <c r="D162" s="261"/>
      <c r="E162" s="261"/>
      <c r="F162" s="261"/>
      <c r="G162" s="261"/>
      <c r="H162" s="261"/>
      <c r="I162" s="261"/>
      <c r="J162" s="261"/>
      <c r="K162" s="261"/>
      <c r="L162" s="261"/>
      <c r="M162" s="261"/>
      <c r="N162" s="261"/>
      <c r="O162" s="261"/>
      <c r="P162" s="261"/>
      <c r="Q162" s="261"/>
      <c r="R162" s="261"/>
      <c r="S162" s="261"/>
      <c r="T162" s="261"/>
      <c r="U162" s="261"/>
      <c r="V162" s="261"/>
      <c r="W162" s="261"/>
      <c r="X162" s="261"/>
      <c r="Y162" s="261"/>
      <c r="Z162" s="261"/>
    </row>
    <row r="163" spans="1:26">
      <c r="A163" s="261"/>
      <c r="B163" s="261"/>
      <c r="C163" s="261"/>
      <c r="D163" s="261"/>
      <c r="E163" s="261"/>
      <c r="F163" s="261"/>
      <c r="G163" s="261"/>
      <c r="H163" s="261"/>
      <c r="I163" s="261"/>
      <c r="J163" s="261"/>
      <c r="K163" s="261"/>
      <c r="L163" s="261"/>
      <c r="M163" s="261"/>
      <c r="N163" s="261"/>
      <c r="O163" s="261"/>
      <c r="P163" s="261"/>
      <c r="Q163" s="261"/>
      <c r="R163" s="261"/>
      <c r="S163" s="261"/>
      <c r="T163" s="261"/>
      <c r="U163" s="261"/>
      <c r="V163" s="261"/>
      <c r="W163" s="261"/>
      <c r="X163" s="261"/>
      <c r="Y163" s="261"/>
      <c r="Z163" s="261"/>
    </row>
    <row r="164" spans="1:26">
      <c r="A164" s="261"/>
      <c r="B164" s="261"/>
      <c r="C164" s="261"/>
      <c r="D164" s="261"/>
      <c r="E164" s="261"/>
      <c r="F164" s="261"/>
      <c r="G164" s="261"/>
      <c r="H164" s="261"/>
      <c r="I164" s="261"/>
      <c r="J164" s="261"/>
      <c r="K164" s="261"/>
      <c r="L164" s="261"/>
      <c r="M164" s="261"/>
      <c r="N164" s="261"/>
      <c r="O164" s="261"/>
      <c r="P164" s="261"/>
      <c r="Q164" s="261"/>
      <c r="R164" s="261"/>
      <c r="S164" s="261"/>
      <c r="T164" s="261"/>
      <c r="U164" s="261"/>
      <c r="V164" s="261"/>
      <c r="W164" s="261"/>
      <c r="X164" s="261"/>
      <c r="Y164" s="261"/>
      <c r="Z164" s="261"/>
    </row>
    <row r="165" spans="1:26">
      <c r="A165" s="261"/>
      <c r="B165" s="261"/>
      <c r="C165" s="261"/>
      <c r="D165" s="261"/>
      <c r="E165" s="261"/>
      <c r="F165" s="261"/>
      <c r="G165" s="261"/>
      <c r="H165" s="261"/>
      <c r="I165" s="261"/>
      <c r="J165" s="261"/>
      <c r="K165" s="261"/>
      <c r="L165" s="261"/>
      <c r="M165" s="261"/>
      <c r="N165" s="261"/>
      <c r="O165" s="261"/>
      <c r="P165" s="261"/>
      <c r="Q165" s="261"/>
      <c r="R165" s="261"/>
      <c r="S165" s="261"/>
      <c r="T165" s="261"/>
      <c r="U165" s="261"/>
      <c r="V165" s="261"/>
      <c r="W165" s="261"/>
      <c r="X165" s="261"/>
      <c r="Y165" s="261"/>
      <c r="Z165" s="261"/>
    </row>
    <row r="166" spans="1:26">
      <c r="A166" s="261"/>
      <c r="B166" s="261"/>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row>
    <row r="167" spans="1:26">
      <c r="A167" s="261"/>
      <c r="B167" s="261"/>
      <c r="C167" s="261"/>
      <c r="D167" s="261"/>
      <c r="E167" s="261"/>
      <c r="F167" s="261"/>
      <c r="G167" s="261"/>
      <c r="H167" s="261"/>
      <c r="I167" s="261"/>
      <c r="J167" s="261"/>
      <c r="K167" s="261"/>
      <c r="L167" s="261"/>
      <c r="M167" s="261"/>
      <c r="N167" s="261"/>
      <c r="O167" s="261"/>
      <c r="P167" s="261"/>
      <c r="Q167" s="261"/>
      <c r="R167" s="261"/>
      <c r="S167" s="261"/>
      <c r="T167" s="261"/>
      <c r="U167" s="261"/>
      <c r="V167" s="261"/>
      <c r="W167" s="261"/>
      <c r="X167" s="261"/>
      <c r="Y167" s="261"/>
      <c r="Z167" s="261"/>
    </row>
    <row r="168" spans="1:26">
      <c r="A168" s="261"/>
      <c r="B168" s="261"/>
      <c r="C168" s="261"/>
      <c r="D168" s="261"/>
      <c r="E168" s="261"/>
      <c r="F168" s="261"/>
      <c r="G168" s="261"/>
      <c r="H168" s="261"/>
      <c r="I168" s="261"/>
      <c r="J168" s="261"/>
      <c r="K168" s="261"/>
      <c r="L168" s="261"/>
      <c r="M168" s="261"/>
      <c r="N168" s="261"/>
      <c r="O168" s="261"/>
      <c r="P168" s="261"/>
      <c r="Q168" s="261"/>
      <c r="R168" s="261"/>
      <c r="S168" s="261"/>
      <c r="T168" s="261"/>
      <c r="U168" s="261"/>
      <c r="V168" s="261"/>
      <c r="W168" s="261"/>
      <c r="X168" s="261"/>
      <c r="Y168" s="261"/>
      <c r="Z168" s="261"/>
    </row>
    <row r="169" spans="1:26">
      <c r="A169" s="261"/>
      <c r="B169" s="261"/>
      <c r="C169" s="261"/>
      <c r="D169" s="261"/>
      <c r="E169" s="261"/>
      <c r="F169" s="261"/>
      <c r="G169" s="261"/>
      <c r="H169" s="261"/>
      <c r="I169" s="261"/>
      <c r="J169" s="261"/>
      <c r="K169" s="261"/>
      <c r="L169" s="261"/>
      <c r="M169" s="261"/>
      <c r="N169" s="261"/>
      <c r="O169" s="261"/>
      <c r="P169" s="261"/>
      <c r="Q169" s="261"/>
      <c r="R169" s="261"/>
      <c r="S169" s="261"/>
      <c r="T169" s="261"/>
      <c r="U169" s="261"/>
      <c r="V169" s="261"/>
      <c r="W169" s="261"/>
      <c r="X169" s="261"/>
      <c r="Y169" s="261"/>
      <c r="Z169" s="261"/>
    </row>
    <row r="170" spans="1:26">
      <c r="A170" s="261"/>
      <c r="B170" s="261"/>
      <c r="C170" s="261"/>
      <c r="D170" s="261"/>
      <c r="E170" s="261"/>
      <c r="F170" s="261"/>
      <c r="G170" s="261"/>
      <c r="H170" s="261"/>
      <c r="I170" s="261"/>
      <c r="J170" s="261"/>
      <c r="K170" s="261"/>
      <c r="L170" s="261"/>
      <c r="M170" s="261"/>
      <c r="N170" s="261"/>
      <c r="O170" s="261"/>
      <c r="P170" s="261"/>
      <c r="Q170" s="261"/>
      <c r="R170" s="261"/>
      <c r="S170" s="261"/>
      <c r="T170" s="261"/>
      <c r="U170" s="261"/>
      <c r="V170" s="261"/>
      <c r="W170" s="261"/>
      <c r="X170" s="261"/>
      <c r="Y170" s="261"/>
      <c r="Z170" s="261"/>
    </row>
    <row r="171" spans="1:26">
      <c r="A171" s="261"/>
      <c r="B171" s="261"/>
      <c r="C171" s="261"/>
      <c r="D171" s="261"/>
      <c r="E171" s="261"/>
      <c r="F171" s="261"/>
      <c r="G171" s="261"/>
      <c r="H171" s="261"/>
      <c r="I171" s="261"/>
      <c r="J171" s="261"/>
      <c r="K171" s="261"/>
      <c r="L171" s="261"/>
      <c r="M171" s="261"/>
      <c r="N171" s="261"/>
      <c r="O171" s="261"/>
      <c r="P171" s="261"/>
      <c r="Q171" s="261"/>
      <c r="R171" s="261"/>
      <c r="S171" s="261"/>
      <c r="T171" s="261"/>
      <c r="U171" s="261"/>
      <c r="V171" s="261"/>
      <c r="W171" s="261"/>
      <c r="X171" s="261"/>
      <c r="Y171" s="261"/>
      <c r="Z171" s="261"/>
    </row>
    <row r="172" spans="1:26">
      <c r="A172" s="261"/>
      <c r="B172" s="261"/>
      <c r="C172" s="261"/>
      <c r="D172" s="261"/>
      <c r="E172" s="261"/>
      <c r="F172" s="261"/>
      <c r="G172" s="261"/>
      <c r="H172" s="261"/>
      <c r="I172" s="261"/>
      <c r="J172" s="261"/>
      <c r="K172" s="261"/>
      <c r="L172" s="261"/>
      <c r="M172" s="261"/>
      <c r="N172" s="261"/>
      <c r="O172" s="261"/>
      <c r="P172" s="261"/>
      <c r="Q172" s="261"/>
      <c r="R172" s="261"/>
      <c r="S172" s="261"/>
      <c r="T172" s="261"/>
      <c r="U172" s="261"/>
      <c r="V172" s="261"/>
      <c r="W172" s="261"/>
      <c r="X172" s="261"/>
      <c r="Y172" s="261"/>
      <c r="Z172" s="261"/>
    </row>
    <row r="173" spans="1:26">
      <c r="A173" s="261"/>
      <c r="B173" s="261"/>
      <c r="C173" s="261"/>
      <c r="D173" s="261"/>
      <c r="E173" s="261"/>
      <c r="F173" s="261"/>
      <c r="G173" s="261"/>
      <c r="H173" s="261"/>
      <c r="I173" s="261"/>
      <c r="J173" s="261"/>
      <c r="K173" s="261"/>
      <c r="L173" s="261"/>
      <c r="M173" s="261"/>
      <c r="N173" s="261"/>
      <c r="O173" s="261"/>
      <c r="P173" s="261"/>
      <c r="Q173" s="261"/>
      <c r="R173" s="261"/>
      <c r="S173" s="261"/>
      <c r="T173" s="261"/>
      <c r="U173" s="261"/>
      <c r="V173" s="261"/>
      <c r="W173" s="261"/>
      <c r="X173" s="261"/>
      <c r="Y173" s="261"/>
      <c r="Z173" s="261"/>
    </row>
    <row r="174" spans="1:26">
      <c r="A174" s="261"/>
      <c r="B174" s="261"/>
      <c r="C174" s="261"/>
      <c r="D174" s="261"/>
      <c r="E174" s="261"/>
      <c r="F174" s="261"/>
      <c r="G174" s="261"/>
      <c r="H174" s="261"/>
      <c r="I174" s="261"/>
      <c r="J174" s="261"/>
      <c r="K174" s="261"/>
      <c r="L174" s="261"/>
      <c r="M174" s="261"/>
      <c r="N174" s="261"/>
      <c r="O174" s="261"/>
      <c r="P174" s="261"/>
      <c r="Q174" s="261"/>
      <c r="R174" s="261"/>
      <c r="S174" s="261"/>
      <c r="T174" s="261"/>
      <c r="U174" s="261"/>
      <c r="V174" s="261"/>
      <c r="W174" s="261"/>
      <c r="X174" s="261"/>
      <c r="Y174" s="261"/>
      <c r="Z174" s="261"/>
    </row>
    <row r="175" spans="1:26">
      <c r="A175" s="261"/>
      <c r="B175" s="261"/>
      <c r="C175" s="261"/>
      <c r="D175" s="261"/>
      <c r="E175" s="261"/>
      <c r="F175" s="261"/>
      <c r="G175" s="261"/>
      <c r="H175" s="261"/>
      <c r="I175" s="261"/>
      <c r="J175" s="261"/>
      <c r="K175" s="261"/>
      <c r="L175" s="261"/>
      <c r="M175" s="261"/>
      <c r="N175" s="261"/>
      <c r="O175" s="261"/>
      <c r="P175" s="261"/>
      <c r="Q175" s="261"/>
      <c r="R175" s="261"/>
      <c r="S175" s="261"/>
      <c r="T175" s="261"/>
      <c r="U175" s="261"/>
      <c r="V175" s="261"/>
      <c r="W175" s="261"/>
      <c r="X175" s="261"/>
      <c r="Y175" s="261"/>
      <c r="Z175" s="261"/>
    </row>
    <row r="176" spans="1:26">
      <c r="A176" s="261"/>
      <c r="B176" s="261"/>
      <c r="C176" s="261"/>
      <c r="D176" s="261"/>
      <c r="E176" s="261"/>
      <c r="F176" s="261"/>
      <c r="G176" s="261"/>
      <c r="H176" s="261"/>
      <c r="I176" s="261"/>
      <c r="J176" s="261"/>
      <c r="K176" s="261"/>
      <c r="L176" s="261"/>
      <c r="M176" s="261"/>
      <c r="N176" s="261"/>
      <c r="O176" s="261"/>
      <c r="P176" s="261"/>
      <c r="Q176" s="261"/>
      <c r="R176" s="261"/>
      <c r="S176" s="261"/>
      <c r="T176" s="261"/>
      <c r="U176" s="261"/>
      <c r="V176" s="261"/>
      <c r="W176" s="261"/>
      <c r="X176" s="261"/>
      <c r="Y176" s="261"/>
      <c r="Z176" s="261"/>
    </row>
    <row r="177" spans="1:26">
      <c r="A177" s="261"/>
      <c r="B177" s="261"/>
      <c r="C177" s="261"/>
      <c r="D177" s="261"/>
      <c r="E177" s="261"/>
      <c r="F177" s="261"/>
      <c r="G177" s="261"/>
      <c r="H177" s="261"/>
      <c r="I177" s="261"/>
      <c r="J177" s="261"/>
      <c r="K177" s="261"/>
      <c r="L177" s="261"/>
      <c r="M177" s="261"/>
      <c r="N177" s="261"/>
      <c r="O177" s="261"/>
      <c r="P177" s="261"/>
      <c r="Q177" s="261"/>
      <c r="R177" s="261"/>
      <c r="S177" s="261"/>
      <c r="T177" s="261"/>
      <c r="U177" s="261"/>
      <c r="V177" s="261"/>
      <c r="W177" s="261"/>
      <c r="X177" s="261"/>
      <c r="Y177" s="261"/>
      <c r="Z177" s="261"/>
    </row>
    <row r="178" spans="1:26">
      <c r="A178" s="261"/>
      <c r="B178" s="261"/>
      <c r="C178" s="261"/>
      <c r="D178" s="261"/>
      <c r="E178" s="261"/>
      <c r="F178" s="261"/>
      <c r="G178" s="261"/>
      <c r="H178" s="261"/>
      <c r="I178" s="261"/>
      <c r="J178" s="261"/>
      <c r="K178" s="261"/>
      <c r="L178" s="261"/>
      <c r="M178" s="261"/>
      <c r="N178" s="261"/>
      <c r="O178" s="261"/>
      <c r="P178" s="261"/>
      <c r="Q178" s="261"/>
      <c r="R178" s="261"/>
      <c r="S178" s="261"/>
      <c r="T178" s="261"/>
      <c r="U178" s="261"/>
      <c r="V178" s="261"/>
      <c r="W178" s="261"/>
      <c r="X178" s="261"/>
      <c r="Y178" s="261"/>
      <c r="Z178" s="261"/>
    </row>
    <row r="179" spans="1:26">
      <c r="A179" s="261"/>
      <c r="B179" s="261"/>
      <c r="C179" s="261"/>
      <c r="D179" s="261"/>
      <c r="E179" s="261"/>
      <c r="F179" s="261"/>
      <c r="G179" s="261"/>
      <c r="H179" s="261"/>
      <c r="I179" s="261"/>
      <c r="J179" s="261"/>
      <c r="K179" s="261"/>
      <c r="L179" s="261"/>
      <c r="M179" s="261"/>
      <c r="N179" s="261"/>
      <c r="O179" s="261"/>
      <c r="P179" s="261"/>
      <c r="Q179" s="261"/>
      <c r="R179" s="261"/>
      <c r="S179" s="261"/>
      <c r="T179" s="261"/>
      <c r="U179" s="261"/>
      <c r="V179" s="261"/>
      <c r="W179" s="261"/>
      <c r="X179" s="261"/>
      <c r="Y179" s="261"/>
      <c r="Z179" s="261"/>
    </row>
    <row r="180" spans="1:26">
      <c r="A180" s="261"/>
      <c r="B180" s="261"/>
      <c r="C180" s="261"/>
      <c r="D180" s="261"/>
      <c r="E180" s="261"/>
      <c r="F180" s="261"/>
      <c r="G180" s="261"/>
      <c r="H180" s="261"/>
      <c r="I180" s="261"/>
      <c r="J180" s="261"/>
      <c r="K180" s="261"/>
      <c r="L180" s="261"/>
      <c r="M180" s="261"/>
      <c r="N180" s="261"/>
      <c r="O180" s="261"/>
      <c r="P180" s="261"/>
      <c r="Q180" s="261"/>
      <c r="R180" s="261"/>
      <c r="S180" s="261"/>
      <c r="T180" s="261"/>
      <c r="U180" s="261"/>
      <c r="V180" s="261"/>
      <c r="W180" s="261"/>
      <c r="X180" s="261"/>
      <c r="Y180" s="261"/>
      <c r="Z180" s="261"/>
    </row>
    <row r="181" spans="1:26">
      <c r="A181" s="261"/>
      <c r="B181" s="261"/>
      <c r="C181" s="261"/>
      <c r="D181" s="261"/>
      <c r="E181" s="261"/>
      <c r="F181" s="261"/>
      <c r="G181" s="261"/>
      <c r="H181" s="261"/>
      <c r="I181" s="261"/>
      <c r="J181" s="261"/>
      <c r="K181" s="261"/>
      <c r="L181" s="261"/>
      <c r="M181" s="261"/>
      <c r="N181" s="261"/>
      <c r="O181" s="261"/>
      <c r="P181" s="261"/>
      <c r="Q181" s="261"/>
      <c r="R181" s="261"/>
      <c r="S181" s="261"/>
      <c r="T181" s="261"/>
      <c r="U181" s="261"/>
      <c r="V181" s="261"/>
      <c r="W181" s="261"/>
      <c r="X181" s="261"/>
      <c r="Y181" s="261"/>
      <c r="Z181" s="261"/>
    </row>
    <row r="182" spans="1:26">
      <c r="A182" s="261"/>
      <c r="B182" s="261"/>
      <c r="C182" s="261"/>
      <c r="D182" s="261"/>
      <c r="E182" s="261"/>
      <c r="F182" s="261"/>
      <c r="G182" s="261"/>
      <c r="H182" s="261"/>
      <c r="I182" s="261"/>
      <c r="J182" s="261"/>
      <c r="K182" s="261"/>
      <c r="L182" s="261"/>
      <c r="M182" s="261"/>
      <c r="N182" s="261"/>
      <c r="O182" s="261"/>
      <c r="P182" s="261"/>
      <c r="Q182" s="261"/>
      <c r="R182" s="261"/>
      <c r="S182" s="261"/>
      <c r="T182" s="261"/>
      <c r="U182" s="261"/>
      <c r="V182" s="261"/>
      <c r="W182" s="261"/>
      <c r="X182" s="261"/>
      <c r="Y182" s="261"/>
      <c r="Z182" s="261"/>
    </row>
    <row r="183" spans="1:26">
      <c r="A183" s="261"/>
      <c r="B183" s="261"/>
      <c r="C183" s="261"/>
      <c r="D183" s="261"/>
      <c r="E183" s="261"/>
      <c r="F183" s="261"/>
      <c r="G183" s="261"/>
      <c r="H183" s="261"/>
      <c r="I183" s="261"/>
      <c r="J183" s="261"/>
      <c r="K183" s="261"/>
      <c r="L183" s="261"/>
      <c r="M183" s="261"/>
      <c r="N183" s="261"/>
      <c r="O183" s="261"/>
      <c r="P183" s="261"/>
      <c r="Q183" s="261"/>
      <c r="R183" s="261"/>
      <c r="S183" s="261"/>
      <c r="T183" s="261"/>
      <c r="U183" s="261"/>
      <c r="V183" s="261"/>
      <c r="W183" s="261"/>
      <c r="X183" s="261"/>
      <c r="Y183" s="261"/>
      <c r="Z183" s="261"/>
    </row>
    <row r="184" spans="1:26">
      <c r="A184" s="261"/>
      <c r="B184" s="261"/>
      <c r="C184" s="261"/>
      <c r="D184" s="261"/>
      <c r="E184" s="261"/>
      <c r="F184" s="261"/>
      <c r="G184" s="261"/>
      <c r="H184" s="261"/>
      <c r="I184" s="261"/>
      <c r="J184" s="261"/>
      <c r="K184" s="261"/>
      <c r="L184" s="261"/>
      <c r="M184" s="261"/>
      <c r="N184" s="261"/>
      <c r="O184" s="261"/>
      <c r="P184" s="261"/>
      <c r="Q184" s="261"/>
      <c r="R184" s="261"/>
      <c r="S184" s="261"/>
      <c r="T184" s="261"/>
      <c r="U184" s="261"/>
      <c r="V184" s="261"/>
      <c r="W184" s="261"/>
      <c r="X184" s="261"/>
      <c r="Y184" s="261"/>
      <c r="Z184" s="261"/>
    </row>
    <row r="185" spans="1:26">
      <c r="A185" s="261"/>
      <c r="B185" s="261"/>
      <c r="C185" s="261"/>
      <c r="D185" s="261"/>
      <c r="E185" s="261"/>
      <c r="F185" s="261"/>
      <c r="G185" s="261"/>
      <c r="H185" s="261"/>
      <c r="I185" s="261"/>
      <c r="J185" s="261"/>
      <c r="K185" s="261"/>
      <c r="L185" s="261"/>
      <c r="M185" s="261"/>
      <c r="N185" s="261"/>
      <c r="O185" s="261"/>
      <c r="P185" s="261"/>
      <c r="Q185" s="261"/>
      <c r="R185" s="261"/>
      <c r="S185" s="261"/>
      <c r="T185" s="261"/>
      <c r="U185" s="261"/>
      <c r="V185" s="261"/>
      <c r="W185" s="261"/>
      <c r="X185" s="261"/>
      <c r="Y185" s="261"/>
      <c r="Z185" s="261"/>
    </row>
    <row r="186" spans="1:26">
      <c r="A186" s="261"/>
      <c r="B186" s="261"/>
      <c r="C186" s="261"/>
      <c r="D186" s="261"/>
      <c r="E186" s="261"/>
      <c r="F186" s="261"/>
      <c r="G186" s="261"/>
      <c r="H186" s="261"/>
      <c r="I186" s="261"/>
      <c r="J186" s="261"/>
      <c r="K186" s="261"/>
      <c r="L186" s="261"/>
      <c r="M186" s="261"/>
      <c r="N186" s="261"/>
      <c r="O186" s="261"/>
      <c r="P186" s="261"/>
      <c r="Q186" s="261"/>
      <c r="R186" s="261"/>
      <c r="S186" s="261"/>
      <c r="T186" s="261"/>
      <c r="U186" s="261"/>
      <c r="V186" s="261"/>
      <c r="W186" s="261"/>
      <c r="X186" s="261"/>
      <c r="Y186" s="261"/>
      <c r="Z186" s="261"/>
    </row>
    <row r="187" spans="1:26">
      <c r="A187" s="127"/>
      <c r="B187" s="127"/>
      <c r="C187" s="127"/>
      <c r="D187" s="127"/>
      <c r="E187" s="127"/>
      <c r="F187" s="127"/>
      <c r="G187" s="127"/>
      <c r="H187" s="127"/>
      <c r="I187" s="127"/>
      <c r="J187" s="127"/>
      <c r="K187" s="127"/>
      <c r="L187" s="127"/>
      <c r="M187" s="127"/>
      <c r="N187" s="127"/>
      <c r="O187" s="127"/>
      <c r="P187" s="127"/>
    </row>
    <row r="188" spans="1:26">
      <c r="A188" s="127"/>
      <c r="B188" s="127"/>
      <c r="C188" s="127"/>
      <c r="D188" s="127"/>
      <c r="E188" s="127"/>
      <c r="F188" s="127"/>
      <c r="G188" s="127"/>
      <c r="H188" s="127"/>
      <c r="I188" s="127"/>
      <c r="J188" s="127"/>
      <c r="K188" s="127"/>
      <c r="L188" s="127"/>
      <c r="M188" s="127"/>
      <c r="N188" s="127"/>
      <c r="O188" s="127"/>
      <c r="P188" s="127"/>
    </row>
    <row r="189" spans="1:26">
      <c r="A189" s="127"/>
      <c r="B189" s="127"/>
      <c r="C189" s="127"/>
      <c r="D189" s="127"/>
      <c r="E189" s="127"/>
      <c r="F189" s="127"/>
      <c r="G189" s="127"/>
      <c r="H189" s="127"/>
      <c r="I189" s="127"/>
      <c r="J189" s="127"/>
      <c r="K189" s="127"/>
      <c r="L189" s="127"/>
      <c r="M189" s="127"/>
      <c r="N189" s="127"/>
      <c r="O189" s="127"/>
      <c r="P189" s="127"/>
    </row>
    <row r="190" spans="1:26">
      <c r="A190" s="127"/>
      <c r="B190" s="127"/>
      <c r="C190" s="127"/>
      <c r="D190" s="127"/>
      <c r="E190" s="127"/>
      <c r="F190" s="127"/>
      <c r="G190" s="127"/>
      <c r="H190" s="127"/>
      <c r="I190" s="127"/>
      <c r="J190" s="127"/>
      <c r="K190" s="127"/>
      <c r="L190" s="127"/>
      <c r="M190" s="127"/>
      <c r="N190" s="127"/>
      <c r="O190" s="127"/>
      <c r="P190" s="127"/>
    </row>
    <row r="191" spans="1:26">
      <c r="A191" s="127"/>
      <c r="B191" s="127"/>
      <c r="C191" s="127"/>
      <c r="D191" s="127"/>
      <c r="E191" s="127"/>
      <c r="F191" s="127"/>
      <c r="G191" s="127"/>
      <c r="H191" s="127"/>
      <c r="I191" s="127"/>
      <c r="J191" s="127"/>
      <c r="K191" s="127"/>
      <c r="L191" s="127"/>
      <c r="M191" s="127"/>
      <c r="N191" s="127"/>
      <c r="O191" s="127"/>
      <c r="P191" s="127"/>
    </row>
    <row r="192" spans="1:26">
      <c r="A192" s="127"/>
      <c r="B192" s="127"/>
      <c r="C192" s="127"/>
      <c r="D192" s="127"/>
      <c r="E192" s="127"/>
      <c r="F192" s="127"/>
      <c r="G192" s="127"/>
      <c r="H192" s="127"/>
      <c r="I192" s="127"/>
      <c r="J192" s="127"/>
      <c r="K192" s="127"/>
      <c r="L192" s="127"/>
      <c r="M192" s="127"/>
      <c r="N192" s="127"/>
      <c r="O192" s="127"/>
      <c r="P192" s="127"/>
    </row>
    <row r="193" spans="1:16">
      <c r="A193" s="127"/>
      <c r="B193" s="127"/>
      <c r="C193" s="127"/>
      <c r="D193" s="127"/>
      <c r="E193" s="127"/>
      <c r="F193" s="127"/>
      <c r="G193" s="127"/>
      <c r="H193" s="127"/>
      <c r="I193" s="127"/>
      <c r="J193" s="127"/>
      <c r="K193" s="127"/>
      <c r="L193" s="127"/>
      <c r="M193" s="127"/>
      <c r="N193" s="127"/>
      <c r="O193" s="127"/>
      <c r="P193" s="127"/>
    </row>
    <row r="194" spans="1:16">
      <c r="A194" s="127"/>
      <c r="B194" s="127"/>
      <c r="C194" s="127"/>
      <c r="D194" s="127"/>
      <c r="E194" s="127"/>
      <c r="F194" s="127"/>
      <c r="G194" s="127"/>
      <c r="H194" s="127"/>
      <c r="I194" s="127"/>
      <c r="J194" s="127"/>
      <c r="K194" s="127"/>
      <c r="L194" s="127"/>
      <c r="M194" s="127"/>
      <c r="N194" s="127"/>
      <c r="O194" s="127"/>
      <c r="P194" s="127"/>
    </row>
    <row r="195" spans="1:16">
      <c r="A195" s="127"/>
      <c r="B195" s="127"/>
      <c r="C195" s="127"/>
      <c r="D195" s="127"/>
      <c r="E195" s="127"/>
      <c r="F195" s="127"/>
      <c r="G195" s="127"/>
      <c r="H195" s="127"/>
      <c r="I195" s="127"/>
      <c r="J195" s="127"/>
      <c r="K195" s="127"/>
      <c r="L195" s="127"/>
      <c r="M195" s="127"/>
      <c r="N195" s="127"/>
      <c r="O195" s="127"/>
      <c r="P195" s="127"/>
    </row>
    <row r="196" spans="1:16">
      <c r="A196" s="127"/>
      <c r="B196" s="127"/>
      <c r="C196" s="127"/>
      <c r="D196" s="127"/>
      <c r="E196" s="127"/>
      <c r="F196" s="127"/>
      <c r="G196" s="127"/>
      <c r="H196" s="127"/>
      <c r="I196" s="127"/>
      <c r="J196" s="127"/>
      <c r="K196" s="127"/>
      <c r="L196" s="127"/>
      <c r="M196" s="127"/>
      <c r="N196" s="127"/>
      <c r="O196" s="127"/>
      <c r="P196" s="127"/>
    </row>
    <row r="197" spans="1:16">
      <c r="A197" s="127"/>
      <c r="B197" s="127"/>
      <c r="C197" s="127"/>
      <c r="D197" s="127"/>
      <c r="E197" s="127"/>
      <c r="F197" s="127"/>
      <c r="G197" s="127"/>
      <c r="H197" s="127"/>
      <c r="I197" s="127"/>
      <c r="J197" s="127"/>
      <c r="K197" s="127"/>
      <c r="L197" s="127"/>
      <c r="M197" s="127"/>
      <c r="N197" s="127"/>
      <c r="O197" s="127"/>
      <c r="P197" s="127"/>
    </row>
    <row r="198" spans="1:16">
      <c r="A198" s="127"/>
      <c r="B198" s="127"/>
      <c r="C198" s="127"/>
      <c r="D198" s="127"/>
      <c r="E198" s="127"/>
      <c r="F198" s="127"/>
      <c r="G198" s="127"/>
      <c r="H198" s="127"/>
      <c r="I198" s="127"/>
      <c r="J198" s="127"/>
      <c r="K198" s="127"/>
      <c r="L198" s="127"/>
      <c r="M198" s="127"/>
      <c r="N198" s="127"/>
      <c r="O198" s="127"/>
      <c r="P198" s="127"/>
    </row>
    <row r="199" spans="1:16">
      <c r="A199" s="127"/>
      <c r="B199" s="127"/>
      <c r="C199" s="127"/>
      <c r="D199" s="127"/>
      <c r="E199" s="127"/>
      <c r="F199" s="127"/>
      <c r="G199" s="127"/>
      <c r="H199" s="127"/>
      <c r="I199" s="127"/>
      <c r="J199" s="127"/>
      <c r="K199" s="127"/>
      <c r="L199" s="127"/>
      <c r="M199" s="127"/>
      <c r="N199" s="127"/>
      <c r="O199" s="127"/>
      <c r="P199" s="127"/>
    </row>
    <row r="200" spans="1:16">
      <c r="A200" s="127"/>
      <c r="B200" s="127"/>
      <c r="C200" s="127"/>
      <c r="D200" s="127"/>
      <c r="E200" s="127"/>
      <c r="F200" s="127"/>
      <c r="G200" s="127"/>
      <c r="H200" s="127"/>
      <c r="I200" s="127"/>
      <c r="J200" s="127"/>
      <c r="K200" s="127"/>
      <c r="L200" s="127"/>
      <c r="M200" s="127"/>
      <c r="N200" s="127"/>
      <c r="O200" s="127"/>
      <c r="P200" s="127"/>
    </row>
    <row r="201" spans="1:16">
      <c r="A201" s="127"/>
      <c r="B201" s="127"/>
      <c r="C201" s="127"/>
      <c r="D201" s="127"/>
      <c r="E201" s="127"/>
      <c r="F201" s="127"/>
      <c r="G201" s="127"/>
      <c r="H201" s="127"/>
      <c r="I201" s="127"/>
      <c r="J201" s="127"/>
      <c r="K201" s="127"/>
      <c r="L201" s="127"/>
      <c r="M201" s="127"/>
      <c r="N201" s="127"/>
      <c r="O201" s="127"/>
      <c r="P201" s="127"/>
    </row>
    <row r="202" spans="1:16">
      <c r="A202" s="127"/>
      <c r="B202" s="127"/>
      <c r="C202" s="127"/>
      <c r="D202" s="127"/>
      <c r="E202" s="127"/>
      <c r="F202" s="127"/>
      <c r="G202" s="127"/>
      <c r="H202" s="127"/>
      <c r="I202" s="127"/>
      <c r="J202" s="127"/>
      <c r="K202" s="127"/>
      <c r="L202" s="127"/>
      <c r="M202" s="127"/>
      <c r="N202" s="127"/>
      <c r="O202" s="127"/>
      <c r="P202" s="127"/>
    </row>
    <row r="203" spans="1:16">
      <c r="A203" s="127"/>
      <c r="B203" s="127"/>
      <c r="C203" s="127"/>
      <c r="D203" s="127"/>
      <c r="E203" s="127"/>
      <c r="F203" s="127"/>
      <c r="G203" s="127"/>
      <c r="H203" s="127"/>
      <c r="I203" s="127"/>
      <c r="J203" s="127"/>
      <c r="K203" s="127"/>
      <c r="L203" s="127"/>
      <c r="M203" s="127"/>
      <c r="N203" s="127"/>
      <c r="O203" s="127"/>
      <c r="P203" s="127"/>
    </row>
  </sheetData>
  <mergeCells count="7">
    <mergeCell ref="A98:U98"/>
    <mergeCell ref="A10:T10"/>
    <mergeCell ref="AB11:AC11"/>
    <mergeCell ref="AB39:AC39"/>
    <mergeCell ref="AB40:AC40"/>
    <mergeCell ref="AB67:AC67"/>
    <mergeCell ref="AB68:AC68"/>
  </mergeCells>
  <pageMargins left="0.7" right="0.7" top="0.75" bottom="0.75" header="0.3" footer="0.3"/>
  <pageSetup paperSize="9" scale="41" orientation="portrait" horizontalDpi="0" verticalDpi="0"/>
  <colBreaks count="1" manualBreakCount="1">
    <brk id="20" max="98" man="1"/>
  </colBreak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j X J j U m q C F S m i A A A A 9 Q A A A B I A H A B D b 2 5 m a W c v U G F j a 2 F n Z S 5 4 b W w g o h g A K K A U A A A A A A A A A A A A A A A A A A A A A A A A A A A A h Y 9 B D o I w F E S v Q r q n L X V D y K f E u J X E x G j c N l C h E T 6 G F s v d X H g k r y B G U X c u Z 9 5 b z N y v N 8 j G t g k u u r e m w 5 R E l J N A Y 9 G V B q u U D O 4 Y x i S T s F H F S V U 6 m G S 0 y W j L l N T O n R P G v P f U L 2 j X V 0 x w H r F D v t 4 W t W 4 V + c j m v x w a t E 5 h o Y m E / W u M F D S O q e D T J G B z B 7 n B L x c T e 9 K f E l Z D 4 4 Z e S 4 3 h c g d s j s D e F + Q D U E s D B B Q A A g A I A I 1 y Y 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N c m N S K I p H u A 4 A A A A R A A A A E w A c A E Z v c m 1 1 b G F z L 1 N l Y 3 R p b 2 4 x L m 0 g o h g A K K A U A A A A A A A A A A A A A A A A A A A A A A A A A A A A K 0 5 N L s n M z 1 M I h t C G 1 g B Q S w E C L Q A U A A I A C A C N c m N S a o I V K a I A A A D 1 A A A A E g A A A A A A A A A A A A A A A A A A A A A A Q 2 9 u Z m l n L 1 B h Y 2 t h Z 2 U u e G 1 s U E s B A i 0 A F A A C A A g A j X J j U g / K 6 a u k A A A A 6 Q A A A B M A A A A A A A A A A A A A A A A A 7 g A A A F t D b 2 5 0 Z W 5 0 X 1 R 5 c G V z X S 5 4 b W x Q S w E C L Q A U A A I A C A C N c m N 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m 3 5 i A Q s i i 0 S + o S M L v / 5 2 s g A A A A A C A A A A A A A Q Z g A A A A E A A C A A A A B W G E 9 j w T f 5 i w k 1 + n R K C N v 6 t b a 1 O L T i N Y B I x 4 W S b P w q b w A A A A A O g A A A A A I A A C A A A A B U j c a D x / w X K L A r 0 a + B 9 o d a / c m w W b j z U y + C t e 0 U W B 3 Q b V A A A A A n h 4 g V q y A 1 + b T Y P E r l W A 5 1 b h 0 M L G L d d 8 o T i g q y w B Q O U w G A s W E g f d d k + U L g 4 q 1 w q u i P 1 / o h i K G B t P K s c n N h 5 3 m 9 y J j 9 u m V Q N X A s V 2 z E n r e 9 B k A A A A A n I 1 t m N V / Y f P b W t l u h O L R e A K 4 c o H 7 3 r T x a i y U g i D d a m O 2 U 8 + T W j r / j f w l 5 X W m Z t W z 9 P m x l 5 r L 5 w f G a Y C n A r u l 6 < / D a t a M a s h u p > 
</file>

<file path=customXml/itemProps1.xml><?xml version="1.0" encoding="utf-8"?>
<ds:datastoreItem xmlns:ds="http://schemas.openxmlformats.org/officeDocument/2006/customXml" ds:itemID="{2584E0BD-2467-4CDB-8562-86AD4CBA2C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2</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Data Raw revamp 1.1</vt:lpstr>
      <vt:lpstr>Data perf. consol graphs v1.1</vt:lpstr>
      <vt:lpstr>Data Performance consol 1 data</vt:lpstr>
      <vt:lpstr>Single Application Longevity</vt:lpstr>
      <vt:lpstr>Performacne by type charts 2</vt:lpstr>
      <vt:lpstr>performance by type data</vt:lpstr>
      <vt:lpstr>Expanded Cost to run data calcs</vt:lpstr>
      <vt:lpstr>Cost to run tables</vt:lpstr>
      <vt:lpstr>Cost to Run Charts</vt:lpstr>
      <vt:lpstr>Cost to run Modelling Notes</vt:lpstr>
      <vt:lpstr>Performance by Type Charts</vt:lpstr>
      <vt:lpstr>Key</vt:lpstr>
      <vt:lpstr>Drip Lube Review charts data</vt:lpstr>
      <vt:lpstr>Drip Lube Latest review charts</vt:lpstr>
      <vt:lpstr>'Cost to Run Charts'!Print_Area</vt:lpstr>
      <vt:lpstr>'Data perf. consol graphs v1.1'!Print_Area</vt:lpstr>
      <vt:lpstr>'Data Raw revamp 1.1'!Print_Area</vt:lpstr>
      <vt:lpstr>'Performacne by type charts 2'!Print_Area</vt:lpstr>
      <vt:lpstr>'Single Application Longevity'!Print_Area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Jill Seeman | ANC SA</cp:lastModifiedBy>
  <cp:lastPrinted>2025-03-29T05:48:55Z</cp:lastPrinted>
  <dcterms:created xsi:type="dcterms:W3CDTF">2017-09-16T07:37:30Z</dcterms:created>
  <dcterms:modified xsi:type="dcterms:W3CDTF">2025-03-29T05:50:19Z</dcterms:modified>
</cp:coreProperties>
</file>