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fileSharing readOnlyRecommended="1" userName="Jill Seeman" algorithmName="SHA-512" hashValue="+NGjO1QS/kHGRfGvwbdCqxYcehNjxG74hahJOsKb1hiKNsPpZYSqgUcyEON32K8jNQ+ARLRlcKCwy3DJQUOmlA==" saltValue="TIq1avGIHhSzsWVIT+WgIA==" spinCount="100000"/>
  <workbookPr defaultThemeVersion="202300"/>
  <mc:AlternateContent xmlns:mc="http://schemas.openxmlformats.org/markup-compatibility/2006">
    <mc:Choice Requires="x15">
      <x15ac:absPath xmlns:x15ac="http://schemas.microsoft.com/office/spreadsheetml/2010/11/ac" url="/Users/JAS/Downloads/"/>
    </mc:Choice>
  </mc:AlternateContent>
  <xr:revisionPtr revIDLastSave="0" documentId="13_ncr:1_{DB3ADFC5-5634-BB43-A56B-85FCF4FB0AC6}" xr6:coauthVersionLast="47" xr6:coauthVersionMax="47" xr10:uidLastSave="{00000000-0000-0000-0000-000000000000}"/>
  <bookViews>
    <workbookView xWindow="0" yWindow="500" windowWidth="38400" windowHeight="22260" xr2:uid="{CEC78E45-4276-4EDC-A723-E91265CDB9C1}"/>
  </bookViews>
  <sheets>
    <sheet name="Data Table - Small" sheetId="1" r:id="rId1"/>
  </sheets>
  <definedNames>
    <definedName name="_xlnm._FilterDatabase" localSheetId="0" hidden="1">'Data Table - Small'!$C$9:$AT$39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0" i="1" l="1"/>
  <c r="AT39" i="1"/>
  <c r="AF39" i="1"/>
  <c r="AF38" i="1"/>
  <c r="AT38" i="1" s="1"/>
  <c r="AF37" i="1"/>
  <c r="AT37" i="1" s="1"/>
  <c r="AT36" i="1"/>
  <c r="AF36" i="1"/>
  <c r="AF35" i="1"/>
  <c r="AT35" i="1" s="1"/>
  <c r="AF34" i="1"/>
  <c r="AT34" i="1" s="1"/>
  <c r="AF33" i="1"/>
  <c r="AT33" i="1" s="1"/>
  <c r="AF32" i="1"/>
  <c r="AT32" i="1" s="1"/>
  <c r="AF31" i="1"/>
  <c r="AT31" i="1" s="1"/>
  <c r="AF30" i="1"/>
  <c r="AT30" i="1" s="1"/>
  <c r="AF29" i="1"/>
  <c r="AT29" i="1" s="1"/>
  <c r="AT28" i="1"/>
  <c r="AF28" i="1"/>
  <c r="AT27" i="1"/>
  <c r="AF27" i="1"/>
  <c r="AF26" i="1"/>
  <c r="AT26" i="1" s="1"/>
  <c r="AF25" i="1"/>
  <c r="AT25" i="1" s="1"/>
  <c r="AF24" i="1"/>
  <c r="AT24" i="1" s="1"/>
  <c r="AF23" i="1"/>
  <c r="AT23" i="1" s="1"/>
  <c r="AF22" i="1"/>
  <c r="AT22" i="1" s="1"/>
  <c r="AF21" i="1"/>
  <c r="AT21" i="1" s="1"/>
  <c r="AF20" i="1"/>
  <c r="AT20" i="1" s="1"/>
  <c r="AF19" i="1"/>
  <c r="AT19" i="1" s="1"/>
  <c r="AF18" i="1"/>
  <c r="AT18" i="1" s="1"/>
  <c r="AF17" i="1"/>
  <c r="AT17" i="1" s="1"/>
  <c r="AT16" i="1"/>
  <c r="AF16" i="1"/>
  <c r="AS15" i="1"/>
  <c r="AL15" i="1"/>
  <c r="AB15" i="1"/>
  <c r="AD15" i="1" s="1"/>
  <c r="AA15" i="1"/>
  <c r="AF15" i="1" s="1"/>
  <c r="AS14" i="1"/>
  <c r="AL14" i="1"/>
  <c r="AB14" i="1"/>
  <c r="AD14" i="1" s="1"/>
  <c r="AA14" i="1"/>
  <c r="AF14" i="1" s="1"/>
  <c r="AS13" i="1"/>
  <c r="AL13" i="1"/>
  <c r="AF13" i="1"/>
  <c r="AT13" i="1" s="1"/>
  <c r="AB13" i="1"/>
  <c r="AD13" i="1" s="1"/>
  <c r="AA13" i="1"/>
  <c r="AS12" i="1"/>
  <c r="AL12" i="1"/>
  <c r="AB12" i="1"/>
  <c r="AD12" i="1" s="1"/>
  <c r="AA12" i="1"/>
  <c r="AF12" i="1" s="1"/>
  <c r="AS11" i="1"/>
  <c r="AL11" i="1"/>
  <c r="AB11" i="1"/>
  <c r="AD11" i="1" s="1"/>
  <c r="AA11" i="1"/>
  <c r="AF11" i="1" s="1"/>
  <c r="AS10" i="1"/>
  <c r="AL10" i="1"/>
  <c r="AF10" i="1"/>
  <c r="AG10" i="1" s="1"/>
  <c r="AB10" i="1"/>
  <c r="AD10" i="1" s="1"/>
  <c r="AA10" i="1"/>
  <c r="AT12" i="1" l="1"/>
  <c r="AG12" i="1"/>
  <c r="AT14" i="1"/>
  <c r="AG14" i="1"/>
  <c r="AT15" i="1"/>
  <c r="AG15" i="1"/>
  <c r="AT11" i="1"/>
  <c r="AG11" i="1"/>
  <c r="AT10" i="1"/>
  <c r="AG1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<sst xmlns="http://schemas.openxmlformats.org/spreadsheetml/2006/main" count="189" uniqueCount="158">
  <si>
    <t>Mini / Micro Inflators (Max 150 grams)</t>
  </si>
  <si>
    <t>Lifespan testing</t>
  </si>
  <si>
    <t>Ranking</t>
  </si>
  <si>
    <t>Inflator</t>
  </si>
  <si>
    <t>Price</t>
  </si>
  <si>
    <t>Weight</t>
  </si>
  <si>
    <t>Volume (cm's) -  (HxWxD) = cm3</t>
  </si>
  <si>
    <t>Density (gram/cm3)</t>
  </si>
  <si>
    <t>Battery Size (mah @ USB 5v supply)</t>
  </si>
  <si>
    <r>
      <t xml:space="preserve">Battery internal resistance - ohm </t>
    </r>
    <r>
      <rPr>
        <i/>
        <sz val="10"/>
        <color theme="1"/>
        <rFont val="Aptos Narrow"/>
        <family val="2"/>
        <scheme val="minor"/>
      </rPr>
      <t>(*lower is better)</t>
    </r>
  </si>
  <si>
    <t>MAX PSI</t>
  </si>
  <si>
    <t>PSI gauge accuracy at 70psi indicated</t>
  </si>
  <si>
    <t>Noise Volume @ 30cm - Decibels</t>
  </si>
  <si>
    <t>Vibration measure (m/s) - Approx. (*Lower is less vibration)</t>
  </si>
  <si>
    <t>Brushed or Brushless?</t>
  </si>
  <si>
    <t>Display? Yes = 5 points, No = 0</t>
  </si>
  <si>
    <t>Max PSI unit will start</t>
  </si>
  <si>
    <t>Max PSI start score</t>
  </si>
  <si>
    <t>Time to 70PSI R1 (secs)</t>
  </si>
  <si>
    <t>R1 inflation Score</t>
  </si>
  <si>
    <t>R1 Unit Temp (celsius)</t>
  </si>
  <si>
    <t>Time to 70psi R3 (secs)</t>
  </si>
  <si>
    <t>R3 Inflation score</t>
  </si>
  <si>
    <t>R3 Unit Temp (celsius)</t>
  </si>
  <si>
    <t>Thermal performance score</t>
  </si>
  <si>
    <t>Total Rounds per charge (28c tire to 70psi / 2.4mtb tire to 25psi, Test tank to 70psi)</t>
  </si>
  <si>
    <t>Endurance Score</t>
  </si>
  <si>
    <t>Performance Factor (PSI per Sec per  Gram*1000)</t>
  </si>
  <si>
    <t>Total grams of air per charge</t>
  </si>
  <si>
    <t>Unit efficiency (Grams of air / battery capacity*100)</t>
  </si>
  <si>
    <t>Efficiency rating</t>
  </si>
  <si>
    <r>
      <rPr>
        <b/>
        <i/>
        <sz val="12"/>
        <color rgb="FF00B050"/>
        <rFont val="Aptos Narrow"/>
        <family val="2"/>
        <scheme val="minor"/>
      </rPr>
      <t>(Max Possible Score = 76)</t>
    </r>
    <r>
      <rPr>
        <b/>
        <sz val="16"/>
        <color rgb="FF00B050"/>
        <rFont val="Aptos Narrow"/>
        <family val="2"/>
        <scheme val="minor"/>
      </rPr>
      <t xml:space="preserve">    Total  Performance Score</t>
    </r>
    <r>
      <rPr>
        <b/>
        <sz val="18"/>
        <color rgb="FF00B050"/>
        <rFont val="Aptos Narrow"/>
        <family val="2"/>
        <scheme val="minor"/>
      </rPr>
      <t xml:space="preserve">            </t>
    </r>
  </si>
  <si>
    <r>
      <rPr>
        <b/>
        <sz val="14"/>
        <color rgb="FF00B050"/>
        <rFont val="Aptos Narrow"/>
        <family val="2"/>
        <scheme val="minor"/>
      </rPr>
      <t xml:space="preserve">Cost vs Performance Ratio ($ divided by score)         </t>
    </r>
    <r>
      <rPr>
        <b/>
        <sz val="12"/>
        <color rgb="FF00B050"/>
        <rFont val="Aptos Narrow"/>
        <family val="2"/>
        <scheme val="minor"/>
      </rPr>
      <t xml:space="preserve"> </t>
    </r>
    <r>
      <rPr>
        <b/>
        <i/>
        <u/>
        <sz val="10"/>
        <color rgb="FF00B050"/>
        <rFont val="Aptos Narrow"/>
        <family val="2"/>
        <scheme val="minor"/>
      </rPr>
      <t>*Lower is better</t>
    </r>
  </si>
  <si>
    <t>Comments / usage notes</t>
  </si>
  <si>
    <t>Test Cycles Completed</t>
  </si>
  <si>
    <t>Total 16gram co2 cannister Equivalents</t>
  </si>
  <si>
    <t xml:space="preserve">Still Functional or dead? </t>
  </si>
  <si>
    <t>Degradation after 10 cycles?</t>
  </si>
  <si>
    <t>Degradation after 20 cycles?</t>
  </si>
  <si>
    <t>Degradation after 30 cycles?</t>
  </si>
  <si>
    <t>Degradation after 40 cycles?</t>
  </si>
  <si>
    <t>Degradation after 50 cycles?</t>
  </si>
  <si>
    <t>Durability Points (Cycles x 0.5)</t>
  </si>
  <si>
    <t>Total Performance Score Factoring Working Lifespan</t>
  </si>
  <si>
    <t>Muc-Off Airmach</t>
  </si>
  <si>
    <r>
      <t xml:space="preserve">4.87x6.46x2.85 = </t>
    </r>
    <r>
      <rPr>
        <b/>
        <sz val="11"/>
        <color theme="1"/>
        <rFont val="Aptos Narrow"/>
        <family val="2"/>
        <scheme val="minor"/>
      </rPr>
      <t>89.66</t>
    </r>
  </si>
  <si>
    <t>40-60</t>
  </si>
  <si>
    <t>Suspect brushed</t>
  </si>
  <si>
    <t xml:space="preserve">Competitive weight, size overall slightly larger than most in this category. Includes hoped for accessories. Includes display + pressure setting which for this category is always impressive. High price point however it wants for nothing in this category. Class leading inflation speed, great endurance (total air / battery life), and thermal performance. To date working lifespan / unit durability is impressive. Easy to use. Overall perfect performance. </t>
  </si>
  <si>
    <t>Functional</t>
  </si>
  <si>
    <t>minus 7%</t>
  </si>
  <si>
    <t>minus 10%</t>
  </si>
  <si>
    <t>Cyclplus AS2 Pro - genuine</t>
  </si>
  <si>
    <r>
      <t xml:space="preserve">4.35x7.1x2.8 = </t>
    </r>
    <r>
      <rPr>
        <b/>
        <sz val="11"/>
        <color theme="1"/>
        <rFont val="Aptos Narrow"/>
        <family val="2"/>
        <scheme val="minor"/>
      </rPr>
      <t>86.47</t>
    </r>
  </si>
  <si>
    <t>120-140</t>
  </si>
  <si>
    <t>Competitive weight &amp; size especially factoring it has gauge and pressure setting which at 117grams is currently the smallest and lightest unit to do so.  Includes hoped for accessories. High -ish price point however it it has outsanding performance so far re inflation speed and endurance in this category. Class leading inflation speed, great endurance (total air / battery life), and thermal performance. Easy to use, so far no issues have presented on any front, a great performing product.</t>
  </si>
  <si>
    <t>Silca Elettrico Micro</t>
  </si>
  <si>
    <r>
      <t xml:space="preserve">4.36x6.7x2.98 = </t>
    </r>
    <r>
      <rPr>
        <b/>
        <sz val="11"/>
        <color theme="1"/>
        <rFont val="Aptos Narrow"/>
        <family val="2"/>
        <scheme val="minor"/>
      </rPr>
      <t>87.05</t>
    </r>
  </si>
  <si>
    <t>30-50</t>
  </si>
  <si>
    <t xml:space="preserve">Competitive weight and size, premium feel, includes hoped for accessories. However vs Muc-Off and Cyclplus AS2 pro it is giving up display and pressure gauge, which at the highest price point to date is disappointing to give up functionality vs competitors, and especially vs the AS2 pro, for only a 6 gram weight saving for doing so. The lack of display and pressure setting has a carry over consequence of the unit being limited to max 72psi to ensure hookless rims are not over inflated. This may be limiting for those with narrower hooked rims looking for higher max pressure. Its inflation speed is good, and endurance is also good, but again it is giving up a little of both vs two of its key comptetiors that are also cheaper, which is hurting it in comparative performance points. It is going to need to have an oustanding durability / lifespan rating to catch up. </t>
  </si>
  <si>
    <t>Fumpa Nano</t>
  </si>
  <si>
    <r>
      <t xml:space="preserve">4.63x5.80x2.64 = </t>
    </r>
    <r>
      <rPr>
        <b/>
        <sz val="11"/>
        <color theme="1"/>
        <rFont val="Aptos Narrow"/>
        <family val="2"/>
        <scheme val="minor"/>
      </rPr>
      <t>70.90</t>
    </r>
  </si>
  <si>
    <t>50 psi R3</t>
  </si>
  <si>
    <t>shuts off -temp</t>
  </si>
  <si>
    <t xml:space="preserve">The smallest unit in category to date. No display or pressure setting. No pressure cut off so hookless users are at risk of over inflation. Hoped for accessories are NOT included (ie no hose or other nozzles). For its size and weight - its inflation performance is good, and endurance is ok - however that is with my glued in hose. Sadly there is no option to screw in an accesory hose, and i think this is really a must for this unit. Using without hose proves (to me) very difficult. Solid pressure against the valve is needed to prevent leaking (at least on schrader test tank, presta valve is easier - thankfully), but also without hose temperature on this small unit climbs quickly. Providing the inflation is trouble free, and you only need to inflate to around 60 to 80psi road or 25psi mtb / 35psi gravel - all will be fine. However if you have any issues such as the common restricted flow from sealant in tubeless valve core / valve  - the harder work for longer to push through restriction will make getting sufficient pressure without overheating the unit, or it getting too hot to hold onto - a challenge. Without hose and the higher temp will also increase risks for those using TPU tubes. If this unit added the ability to screw in a hose - theirs or aftermarket - it woulb be a top unit at this weight and size. Using with a hose, it is impressive, using without proved difficult to complete the test without heat issues.  It is a little on the expensive side for the size to not include hose and accessories. </t>
  </si>
  <si>
    <t>minus 6.25%</t>
  </si>
  <si>
    <t>Flextail</t>
  </si>
  <si>
    <r>
      <t xml:space="preserve">4.10x7.0x2.80    = </t>
    </r>
    <r>
      <rPr>
        <b/>
        <sz val="11"/>
        <color theme="1"/>
        <rFont val="Aptos Narrow"/>
        <family val="2"/>
        <scheme val="minor"/>
      </rPr>
      <t>80.36</t>
    </r>
  </si>
  <si>
    <t>10-20</t>
  </si>
  <si>
    <t>fail-35psi</t>
  </si>
  <si>
    <t xml:space="preserve">A budget unit and it mostly will get the job done, but there is a very big and clear performance gap vs premium units. Includes hoped for accessories. It lacks gauge / pressure setting. There is no pressure safety like Silca unit, hookless users are at risk of over inflation (if they have the patience to do so that is). Everything is clearly some levels down internally as inflation speed is much slower, thermal managment much worse, and overall endurance - likely due to lack of efficiency (working twice as long + to achieve same pressure). This may present as a significant issue in real world use, it is at high chance of overheating unless everything goes smoothly for a single inflation. It can have some difficulty re starting pumping at pressure. It is holding up re lifespan so far. Overall for the price, i guess performance is ok, and so far lasting well enough, however your overall performance experience is well below premium units in this category, there will always be a higher chance a budget unit like this will let you down if the puncture fix gets tough (ie partially clogged valve or needed to re seat bead).  </t>
  </si>
  <si>
    <t>minus 11.5%</t>
  </si>
  <si>
    <t>MINUS 20%</t>
  </si>
  <si>
    <t>Cyclplus AS2 - Ali X</t>
  </si>
  <si>
    <r>
      <t xml:space="preserve">4.35x6.52x2.81 = </t>
    </r>
    <r>
      <rPr>
        <b/>
        <sz val="11"/>
        <color theme="1"/>
        <rFont val="Aptos Narrow"/>
        <family val="2"/>
        <scheme val="minor"/>
      </rPr>
      <t>79.7</t>
    </r>
  </si>
  <si>
    <t>?</t>
  </si>
  <si>
    <t>fail - 25psi</t>
  </si>
  <si>
    <t xml:space="preserve">At this stage I have concerns this unit is genuine despite purchasing from apparently the official cycplus store on Ali X. There are a number of red flags such as inflation speed, endurance and inability to start with even 20psi pressure in the tank / tire. It appears to have no temp shut off or psi max pressure, going to 130psi in max pressure test and still trying to go higher despite getting clearly too hot at that point. I would expect Cycplus for their smaller unit vs AS2 pro - with this one weighing only 101 grams, same as the fumpa nano - to not try to attempt such things and have some sane protective shut offs for temp and pressure like the pro does. I also expect a cycplus to have no issue starting at pressure - the AS2 pro prevents re starting above 72psi, but up to that it just starts as normal. This STRUGGLES at even 15psi to get going again. It is overall performing ok other than the max starting pressure, and it is very light at 101 grams, so it is ok for the weight and size - it is all up relatively similar to the fumpa nano in performance overall (same weight as nano, slightly larger), and a similar price, but also includes hose and accessories which helps.  I need to purchase a for real as2 from aussie retailer soon and properly compare to know if this Ali xpress is a knock off or not. </t>
  </si>
  <si>
    <t>MINUS 15 %</t>
  </si>
  <si>
    <t>Ratings Key</t>
  </si>
  <si>
    <t>MAX PSI pressure start</t>
  </si>
  <si>
    <t>100+</t>
  </si>
  <si>
    <t>80-99</t>
  </si>
  <si>
    <t>70-79</t>
  </si>
  <si>
    <t>60-69</t>
  </si>
  <si>
    <t>50-59</t>
  </si>
  <si>
    <t>40-49</t>
  </si>
  <si>
    <t>30-39</t>
  </si>
  <si>
    <t>20-29</t>
  </si>
  <si>
    <t>10-19</t>
  </si>
  <si>
    <t>&lt;10</t>
  </si>
  <si>
    <t>Time to 70psi R1</t>
  </si>
  <si>
    <t>50-54</t>
  </si>
  <si>
    <t>55-59</t>
  </si>
  <si>
    <t>60-64</t>
  </si>
  <si>
    <t>65-69</t>
  </si>
  <si>
    <t>70-74</t>
  </si>
  <si>
    <t>75-79</t>
  </si>
  <si>
    <t>80-84</t>
  </si>
  <si>
    <t>85-89</t>
  </si>
  <si>
    <t>90-94</t>
  </si>
  <si>
    <t>95+</t>
  </si>
  <si>
    <t>Time to 70psi R3</t>
  </si>
  <si>
    <t>Thermal performance R3</t>
  </si>
  <si>
    <t>&lt;50</t>
  </si>
  <si>
    <t>50-52</t>
  </si>
  <si>
    <t>53-54</t>
  </si>
  <si>
    <t>55-56</t>
  </si>
  <si>
    <t>57-58</t>
  </si>
  <si>
    <t>59-60</t>
  </si>
  <si>
    <t>61-62</t>
  </si>
  <si>
    <t>63-64</t>
  </si>
  <si>
    <t>65-66</t>
  </si>
  <si>
    <t>67-68</t>
  </si>
  <si>
    <t>5+</t>
  </si>
  <si>
    <t>4.5-4.9</t>
  </si>
  <si>
    <t>4-4.5</t>
  </si>
  <si>
    <t>3.75-3.99</t>
  </si>
  <si>
    <t>3.5-3.74</t>
  </si>
  <si>
    <t>3.25-3.49</t>
  </si>
  <si>
    <t>3.0-3.24</t>
  </si>
  <si>
    <t>2.5-2.99</t>
  </si>
  <si>
    <t>2-2.5</t>
  </si>
  <si>
    <t>&lt;2</t>
  </si>
  <si>
    <t>Legend Notes</t>
  </si>
  <si>
    <t>Volume</t>
  </si>
  <si>
    <t xml:space="preserve">Volume does not include nozzle / outlet. </t>
  </si>
  <si>
    <t>Density</t>
  </si>
  <si>
    <t>Curiosity - will be interesting to see over time and testing if cheaper = lower density or higher density, and performance vs density (ie below a certain density score are the units poor)</t>
  </si>
  <si>
    <t>Max PSI</t>
  </si>
  <si>
    <t>Of use for those using narrower hooked road tires. Micro size are only tested to 70psi as some units like silca micro - have no gauge and so for hookless rim safety have a maximum pressure of 72psi. Dictating 70psi max for test runs</t>
  </si>
  <si>
    <t>PSI accuracy</t>
  </si>
  <si>
    <t>Tested vs Jaco Superior gauge (winner of Project Farm gauge accuracy testing) - which is within 1% accuracy. This is for reference only, not performance scored as not all units have a gauge, and units accuracy may vary from one to another - this in n=1</t>
  </si>
  <si>
    <t xml:space="preserve">I discovered in use that some units are hesitant to start working at certain pressures. Some manufacturers specifically worn against starting the unit at pressure, but instead to turn unit on, then attach, so that it is up and running vs trying to start pushing the piston from static against X psi pressure load. However, a units ability to do so without complaining or dying may be very handy. Perhaps you use to top up before your ride to correct pressure and dont want to drain tire first and start over. Perhaps you are pumping up post inserting a tire plug, are X amount inflated, but unit is shutting off from pressure cut off due to some valve restriction from sealant. Having to detach, start, and re attach every time may be right pain - especially if you are cold, raining, or in a hurry. Units that can power through and start without complaint and high pressures may be a key attribute for some.  It may also play a role in final result of getting to desired psi. Maybe you are still trying to seal the puncture and losing pressure. Maybe you are also losing a bit each time you detach and re attach - if you have been having a fight, you might run out of battery / endurance before you get puncture sealed and tire back up to desired pressure the more you have to faff with removing and re attaching unit vs just pressing go again and the unit can power through. </t>
  </si>
  <si>
    <t>Time to 70 PSI</t>
  </si>
  <si>
    <t xml:space="preserve">I find reviews on whether a unit was capable of seating tubeless to be highly subjective. I have had tires not seat with a compressor, on same wheels I can seat with a micro inflator for other tires. Overall the greater the inflation speed, the more chance it will seat more tires vs slow inflation speed. The air tank is constant, it doesnt flex, it doesnt vary how tight it is on a rim or what rim you have or how many layers of tape, or tire size volume on x rim - it is a constant for raw performance measure. </t>
  </si>
  <si>
    <t>R1 unit temp</t>
  </si>
  <si>
    <t>Units should not get too hot doing one inflation of tank to 70psi. If they do, they will be difficult to use in real life as even a moderate amount of needed work could have them overheat / be too hot to hold. The silicone covers help your hand not burn, but they also help the unit heat up much more quickly so if you have a tricky fix requiring the unit to work a lot, you may need to remove to cover to help its cooling, and you will still likely need to be able to handle the unit.</t>
  </si>
  <si>
    <t>R3 unit temp</t>
  </si>
  <si>
    <t xml:space="preserve">As per above. Filling the tank to 70psi 3 times in a row with no cooling is a hard test for the units. Their motor / overall effciency as well as design factoring cooling will play a big part in these small units ability to work hard without overheating. 40dg c is a nice hand warmer. 50 is oooh - this is nice if your hands are cold. 60 can be getting uncomfortable to handle, and by 70 it is really too hot to handle without protection. Some units have temp protection shut off which will typically be somwhere between 60 and 70c internal. </t>
  </si>
  <si>
    <t>Performance Factor (PSI per Gram Per second)</t>
  </si>
  <si>
    <t>This is a handy score factoring in the weight (and thus typically size) of the unit and its raw performance. It is already showing a big difference between more expensive quality units vs cheap units - for same / similar size you may expect A LOT more performance from the more expensive. If not, that is a concern for the expensive units, and for the cheaper units - it is a personal weigh up choice of inflation performance vs what you are willing to pay for a mini e-inflator</t>
  </si>
  <si>
    <t>Total rounds per charge</t>
  </si>
  <si>
    <t>As a rough reference - pumping the tank to 70psi will get a 28c road tire (21mm internal) to 70 X PSI and a 2.4inch mtb tire on 30mm internal rim to 25psi</t>
  </si>
  <si>
    <t>Battery capacity</t>
  </si>
  <si>
    <t xml:space="preserve">Measured via a USB C power tester. The mah figure may be larger than the unit specs stated battery capacity if unit uses a 7.4v battery. The usb power testers are measuring capacity based on their own 5v supply. Ie a unit may have a 400mah 7.4v battery - totallying 2.96wh battery.  For the usb power tester it would likely show approx 592mah battery size (5v x 0.592 = 2.96wh battery).  I may in future switch battery size to watt hours, however in some ways say 600mah vs 500mah etc is easier to relate a difference vs decimal places of w/h, and it also made for a nicer unit of measure to calculate unit efficiency in terms of grams per air per mah vs per w/h. </t>
  </si>
  <si>
    <t>***Note for Tubeless users***</t>
  </si>
  <si>
    <t>Valves and valve cores can very easily and quickly become clogged, or air flow restricted. Even a mildly restricted flow will make it VERY hard work for the unit to pump air. The pressure measured by the unit can be very high as it is fighting pressure vs the valve flow restriction, and will not be representative at all of the pressure in the tire. If the unit does not pressure shut off, it MAY quickly over heat and / or drain battery much faster if there is restricted flow as the unit is having to work so much harder. This will obviously also greatly impact the units endurance or how much inflation can be achieved before the units battery is drained - providing it doesn't shut off due to temperature. Also as we have seen, some units do not like / refuse to start if there is high back pressure, you may need to start unit then attach to valve. You may need to remove valve core to clean / inflate and then quickly re install core after detaching unit without losing too much pressure. HIGHLY RECOMMEND to pack Park Tool VC-1 valve core tool if you run tubeless.</t>
  </si>
  <si>
    <t>Recommend to REGULARLY check and clean valves and valve cores or you may find yourself trying to do that somehow on the road / trail to enable your unit to physically work to get inflation into your tire. I have a 3mm drill bit I use at home to frequently clear valve cores, and i place a drop silca of synergetic oil on valves and in valve cores which greatly reduces sealant being able to clog. This tip does not RESOLVE - ie over time you will still get restriction even if using synergetic, so still remove valve regularly and clean  / clear core 3mm with drill bit. With a park tool or similar valve core remover - this is an easy 30 sec job per wheel every couple weeks, and then you are golden if you need to inflate on the trail. Not C02 inflators are not infallible, too much restriction can cause issues too - i have seen co2 inflator heads seals fail, then losing all C02 and then a spare cannister is of no help. HIGHLY RECOMMEND to pack Park Tool VC-1 valve core tool if you run tubeless.</t>
  </si>
  <si>
    <t>Legend Notes - Factoring working lifespan</t>
  </si>
  <si>
    <t>Overall scoring will be fluid for some time.</t>
  </si>
  <si>
    <t xml:space="preserve">Giving a final score rating for units factoring in their working life before giving up will likely be a score system that I continue to change / update / refine over time. At this time I simply do not know how long on average the units will last, and so what is above average or expected for X price. Just how many full battery cycles should a unit be expected to perform? How many co2 cartridges can we expect this to replace and are we happy with the lifespan the unit acheived?  Further - please not that no testing can replicate your usage. There are MANY other factors that may impact a units lifespan in your personal use, such as; </t>
  </si>
  <si>
    <t>1)</t>
  </si>
  <si>
    <t xml:space="preserve">Vibration  - in between testing here they sit on a nice temp control bench. On your bike they will subjected to A LOT of vibration and temperature variances. </t>
  </si>
  <si>
    <t xml:space="preserve">2) </t>
  </si>
  <si>
    <t xml:space="preserve">Battery voltage - when run flat here they are recharged soon after. Some units in real use may over time be left flat from parasitic drain. Most of the batteries used will not like getting below 3.2v, especially for extended periods. And if subjected to cold temperatures when flat, voltage may drop too low that the battery is damaged beyond ability to re charge. So a unit on test here might last say 50 full cycles, but person A cycles through a north american winter without re charging it once, and finds it dead by winters end. At this time i do not have the resources to test for parasitic battery drain - just as general practice check units frequently so that they are definitely ready to go when you need them, and increase frequency of checking / charging the colder the temps the unit is exposed.  </t>
  </si>
  <si>
    <t>3)</t>
  </si>
  <si>
    <r>
      <t xml:space="preserve">Higher stress use - whilst the test overall and cycle runs are not easy for the unit - it is possible that a particular use case in the field stresses the unit harder. Such as restricted valves / valve cores from tubless (VERY COMMON) as covered above, multiple higher pressure starts, high unit temperature for extended use etc etc.  No control benchmark testing can account for all possible use case scenario's - whilst it is a harsh test - this can not assure that a unit can't be killed in one very harsh use case in the field. </t>
    </r>
    <r>
      <rPr>
        <b/>
        <sz val="11"/>
        <color rgb="FFFF0000"/>
        <rFont val="Aptos Narrow"/>
        <family val="2"/>
        <scheme val="minor"/>
      </rPr>
      <t xml:space="preserve"> IF THIS HAPPENS TO YOU FOR ANY UNIT - PLEASE INFORM ME - let me know how / when it died. </t>
    </r>
    <r>
      <rPr>
        <sz val="11"/>
        <color theme="1"/>
        <rFont val="Aptos Narrow"/>
        <family val="2"/>
        <scheme val="minor"/>
      </rPr>
      <t>Real world use knowledge is always valuable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</si>
</sst>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27"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24"/>
      <color theme="5"/>
      <name val="Algerian"/>
      <family val="5"/>
    </font>
    <font>
      <sz val="24"/>
      <color rgb="FF0070C0"/>
      <name val="Algerian"/>
      <family val="5"/>
    </font>
    <font>
      <sz val="11"/>
      <color rgb="FF0070C0"/>
      <name val="Aptos Narrow"/>
      <family val="2"/>
      <scheme val="minor"/>
    </font>
    <font>
      <b/>
      <sz val="12"/>
      <color rgb="FF0070C0"/>
      <name val="Aptos Narrow"/>
      <family val="2"/>
      <scheme val="minor"/>
    </font>
    <font>
      <b/>
      <sz val="20"/>
      <color rgb="FF0070C0"/>
      <name val="Aptos Narrow"/>
      <family val="2"/>
      <scheme val="minor"/>
    </font>
    <font>
      <i/>
      <sz val="10"/>
      <color theme="1"/>
      <name val="Aptos Narrow"/>
      <family val="2"/>
      <scheme val="minor"/>
    </font>
    <font>
      <b/>
      <sz val="12"/>
      <color rgb="FF00B050"/>
      <name val="Aptos Narrow"/>
      <family val="2"/>
      <scheme val="minor"/>
    </font>
    <font>
      <b/>
      <i/>
      <sz val="12"/>
      <color rgb="FF00B050"/>
      <name val="Aptos Narrow"/>
      <family val="2"/>
      <scheme val="minor"/>
    </font>
    <font>
      <b/>
      <sz val="16"/>
      <color rgb="FF00B050"/>
      <name val="Aptos Narrow"/>
      <family val="2"/>
      <scheme val="minor"/>
    </font>
    <font>
      <b/>
      <sz val="18"/>
      <color rgb="FF00B050"/>
      <name val="Aptos Narrow"/>
      <family val="2"/>
      <scheme val="minor"/>
    </font>
    <font>
      <b/>
      <sz val="14"/>
      <color rgb="FF00B050"/>
      <name val="Aptos Narrow"/>
      <family val="2"/>
      <scheme val="minor"/>
    </font>
    <font>
      <b/>
      <i/>
      <u/>
      <sz val="10"/>
      <color rgb="FF00B050"/>
      <name val="Aptos Narrow"/>
      <family val="2"/>
      <scheme val="minor"/>
    </font>
    <font>
      <sz val="20"/>
      <color rgb="FF0070C0"/>
      <name val="Aptos Narrow"/>
      <family val="2"/>
      <scheme val="minor"/>
    </font>
    <font>
      <b/>
      <sz val="11"/>
      <color rgb="FF0070C0"/>
      <name val="Aptos Narrow"/>
      <family val="2"/>
      <scheme val="minor"/>
    </font>
    <font>
      <sz val="9"/>
      <color theme="1"/>
      <name val="Aptos Narrow"/>
      <family val="2"/>
      <scheme val="minor"/>
    </font>
    <font>
      <sz val="10"/>
      <color theme="1"/>
      <name val="Aptos Narrow"/>
      <family val="2"/>
      <scheme val="minor"/>
    </font>
    <font>
      <b/>
      <sz val="11"/>
      <color rgb="FF7030A0"/>
      <name val="Aptos Narrow"/>
      <family val="2"/>
      <scheme val="minor"/>
    </font>
    <font>
      <sz val="12"/>
      <color theme="1"/>
      <name val="Aptos Narrow"/>
      <family val="2"/>
      <scheme val="minor"/>
    </font>
    <font>
      <b/>
      <sz val="20"/>
      <color rgb="FFFF0000"/>
      <name val="Aptos Narrow"/>
      <family val="2"/>
      <scheme val="minor"/>
    </font>
    <font>
      <sz val="12"/>
      <color rgb="FFFF0000"/>
      <name val="Aptos Narrow"/>
      <family val="2"/>
      <scheme val="minor"/>
    </font>
    <font>
      <sz val="20"/>
      <color theme="1"/>
      <name val="Aptos Narrow"/>
      <family val="2"/>
      <scheme val="minor"/>
    </font>
    <font>
      <b/>
      <sz val="12"/>
      <color rgb="FF7030A0"/>
      <name val="Aptos Narrow"/>
      <family val="2"/>
      <scheme val="minor"/>
    </font>
    <font>
      <b/>
      <sz val="11"/>
      <color rgb="FFFF0000"/>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6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rgb="FFFFC00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17">
    <xf numFmtId="0" fontId="0" fillId="0" borderId="0" xfId="0"/>
    <xf numFmtId="0" fontId="0" fillId="2" borderId="0" xfId="0" applyFill="1"/>
    <xf numFmtId="164" fontId="0" fillId="2" borderId="0" xfId="1" applyFont="1" applyFill="1"/>
    <xf numFmtId="0" fontId="0" fillId="2" borderId="0" xfId="0" applyFill="1" applyAlignment="1">
      <alignment horizontal="center"/>
    </xf>
    <xf numFmtId="0" fontId="0" fillId="3" borderId="0" xfId="0" applyFill="1"/>
    <xf numFmtId="0" fontId="0" fillId="0" borderId="0" xfId="0" applyAlignment="1">
      <alignment horizontal="center"/>
    </xf>
    <xf numFmtId="0" fontId="0" fillId="3" borderId="0" xfId="0" applyFill="1" applyAlignment="1">
      <alignment horizontal="center"/>
    </xf>
    <xf numFmtId="0" fontId="4" fillId="2" borderId="0" xfId="0" applyFont="1" applyFill="1" applyAlignment="1">
      <alignment horizontal="center" vertical="center"/>
    </xf>
    <xf numFmtId="0" fontId="4" fillId="4" borderId="0" xfId="0" applyFont="1" applyFill="1" applyAlignment="1">
      <alignment horizontal="center" vertical="center"/>
    </xf>
    <xf numFmtId="0" fontId="4" fillId="2" borderId="6" xfId="0" applyFont="1" applyFill="1" applyBorder="1" applyAlignment="1">
      <alignment horizontal="center" vertical="center"/>
    </xf>
    <xf numFmtId="0" fontId="4" fillId="4" borderId="6" xfId="0" applyFont="1" applyFill="1" applyBorder="1" applyAlignment="1">
      <alignment horizontal="center" vertical="center"/>
    </xf>
    <xf numFmtId="0" fontId="7" fillId="5" borderId="9" xfId="0" applyFont="1" applyFill="1" applyBorder="1"/>
    <xf numFmtId="0" fontId="8" fillId="5" borderId="9" xfId="0" applyFont="1" applyFill="1" applyBorder="1"/>
    <xf numFmtId="164" fontId="0" fillId="6" borderId="10" xfId="1" applyFont="1" applyFill="1" applyBorder="1"/>
    <xf numFmtId="0" fontId="0" fillId="6" borderId="10" xfId="0" applyFill="1" applyBorder="1" applyAlignment="1">
      <alignment horizontal="center"/>
    </xf>
    <xf numFmtId="0" fontId="0" fillId="6" borderId="10" xfId="0" applyFill="1" applyBorder="1" applyAlignment="1">
      <alignment horizontal="center" wrapText="1"/>
    </xf>
    <xf numFmtId="0" fontId="0" fillId="6" borderId="11" xfId="0" applyFill="1" applyBorder="1" applyAlignment="1">
      <alignment horizontal="center" wrapText="1"/>
    </xf>
    <xf numFmtId="0" fontId="3" fillId="7" borderId="12" xfId="0" applyFont="1" applyFill="1" applyBorder="1" applyAlignment="1">
      <alignment horizontal="center" wrapText="1"/>
    </xf>
    <xf numFmtId="0" fontId="3" fillId="8" borderId="9" xfId="0" applyFont="1" applyFill="1" applyBorder="1" applyAlignment="1">
      <alignment horizontal="center" wrapText="1"/>
    </xf>
    <xf numFmtId="0" fontId="3" fillId="8" borderId="13" xfId="0" applyFont="1" applyFill="1" applyBorder="1" applyAlignment="1">
      <alignment horizontal="center" wrapText="1"/>
    </xf>
    <xf numFmtId="0" fontId="0" fillId="5" borderId="14" xfId="0" applyFill="1" applyBorder="1" applyAlignment="1">
      <alignment horizontal="center" wrapText="1"/>
    </xf>
    <xf numFmtId="0" fontId="3" fillId="5" borderId="10" xfId="0" applyFont="1" applyFill="1" applyBorder="1" applyAlignment="1">
      <alignment horizontal="center" wrapText="1"/>
    </xf>
    <xf numFmtId="0" fontId="0" fillId="9" borderId="10" xfId="0" applyFill="1" applyBorder="1" applyAlignment="1">
      <alignment horizontal="center" wrapText="1"/>
    </xf>
    <xf numFmtId="0" fontId="3" fillId="9" borderId="10" xfId="0" applyFont="1" applyFill="1" applyBorder="1" applyAlignment="1">
      <alignment horizontal="center" wrapText="1"/>
    </xf>
    <xf numFmtId="0" fontId="0" fillId="10" borderId="10" xfId="0" applyFill="1" applyBorder="1" applyAlignment="1">
      <alignment horizontal="center" wrapText="1"/>
    </xf>
    <xf numFmtId="0" fontId="3" fillId="10" borderId="10" xfId="0" applyFont="1" applyFill="1" applyBorder="1" applyAlignment="1">
      <alignment horizontal="center" wrapText="1"/>
    </xf>
    <xf numFmtId="0" fontId="0" fillId="11" borderId="10" xfId="0" applyFill="1" applyBorder="1" applyAlignment="1">
      <alignment horizontal="center" wrapText="1"/>
    </xf>
    <xf numFmtId="0" fontId="3" fillId="11" borderId="10" xfId="0" applyFont="1" applyFill="1" applyBorder="1" applyAlignment="1">
      <alignment horizontal="center" wrapText="1"/>
    </xf>
    <xf numFmtId="0" fontId="0" fillId="12" borderId="10" xfId="0" applyFill="1" applyBorder="1" applyAlignment="1">
      <alignment horizontal="center" wrapText="1"/>
    </xf>
    <xf numFmtId="0" fontId="3" fillId="12" borderId="10" xfId="0" applyFont="1" applyFill="1" applyBorder="1" applyAlignment="1">
      <alignment horizontal="center" wrapText="1"/>
    </xf>
    <xf numFmtId="0" fontId="10" fillId="13" borderId="10" xfId="0" applyFont="1" applyFill="1" applyBorder="1" applyAlignment="1">
      <alignment horizontal="center" wrapText="1"/>
    </xf>
    <xf numFmtId="0" fontId="10" fillId="3" borderId="12" xfId="0" applyFont="1" applyFill="1" applyBorder="1" applyAlignment="1">
      <alignment horizontal="center" wrapText="1"/>
    </xf>
    <xf numFmtId="0" fontId="16" fillId="5" borderId="15" xfId="0" applyFont="1" applyFill="1" applyBorder="1"/>
    <xf numFmtId="0" fontId="0" fillId="4" borderId="4" xfId="0" applyFill="1" applyBorder="1"/>
    <xf numFmtId="0" fontId="0" fillId="14" borderId="16" xfId="0" applyFill="1" applyBorder="1" applyAlignment="1">
      <alignment horizontal="center" wrapText="1"/>
    </xf>
    <xf numFmtId="0" fontId="0" fillId="14" borderId="17" xfId="0" applyFill="1" applyBorder="1" applyAlignment="1">
      <alignment horizontal="center" wrapText="1"/>
    </xf>
    <xf numFmtId="0" fontId="0" fillId="14" borderId="18" xfId="0" applyFill="1" applyBorder="1" applyAlignment="1">
      <alignment horizontal="center" wrapText="1"/>
    </xf>
    <xf numFmtId="0" fontId="0" fillId="14" borderId="19" xfId="0" applyFill="1" applyBorder="1" applyAlignment="1">
      <alignment horizontal="center" wrapText="1"/>
    </xf>
    <xf numFmtId="0" fontId="3" fillId="14" borderId="20" xfId="0" applyFont="1" applyFill="1" applyBorder="1" applyAlignment="1">
      <alignment horizontal="center" wrapText="1"/>
    </xf>
    <xf numFmtId="0" fontId="10" fillId="13" borderId="21" xfId="0" applyFont="1" applyFill="1" applyBorder="1" applyAlignment="1">
      <alignment horizontal="center" wrapText="1"/>
    </xf>
    <xf numFmtId="0" fontId="17" fillId="5" borderId="22" xfId="0" applyFont="1" applyFill="1" applyBorder="1"/>
    <xf numFmtId="0" fontId="17" fillId="5" borderId="22" xfId="0" applyFont="1" applyFill="1" applyBorder="1" applyAlignment="1">
      <alignment vertical="center"/>
    </xf>
    <xf numFmtId="164" fontId="0" fillId="6" borderId="23" xfId="1" applyFont="1" applyFill="1" applyBorder="1" applyAlignment="1">
      <alignment vertical="center"/>
    </xf>
    <xf numFmtId="0" fontId="0" fillId="6" borderId="24" xfId="0" applyFill="1" applyBorder="1" applyAlignment="1">
      <alignment horizontal="center" vertical="center"/>
    </xf>
    <xf numFmtId="0" fontId="0" fillId="6" borderId="25" xfId="0" applyFill="1" applyBorder="1" applyAlignment="1">
      <alignment horizontal="center" vertical="center" wrapText="1"/>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15" borderId="28" xfId="0" applyFill="1" applyBorder="1" applyAlignment="1">
      <alignment horizontal="center" vertical="center"/>
    </xf>
    <xf numFmtId="0" fontId="0" fillId="6" borderId="29" xfId="0" applyFill="1" applyBorder="1" applyAlignment="1">
      <alignment horizontal="center" vertical="center"/>
    </xf>
    <xf numFmtId="0" fontId="0" fillId="15" borderId="29" xfId="0" applyFill="1" applyBorder="1" applyAlignment="1">
      <alignment horizontal="center" vertical="center" wrapText="1"/>
    </xf>
    <xf numFmtId="0" fontId="7" fillId="7" borderId="30" xfId="0" applyFont="1" applyFill="1" applyBorder="1" applyAlignment="1">
      <alignment horizontal="center" vertical="center"/>
    </xf>
    <xf numFmtId="0" fontId="3" fillId="8" borderId="31" xfId="0" applyFont="1" applyFill="1" applyBorder="1" applyAlignment="1">
      <alignment horizontal="center" vertical="center"/>
    </xf>
    <xf numFmtId="0" fontId="7" fillId="8" borderId="26" xfId="0" applyFont="1" applyFill="1" applyBorder="1" applyAlignment="1">
      <alignment horizontal="center" vertical="center"/>
    </xf>
    <xf numFmtId="0" fontId="0" fillId="5" borderId="23" xfId="0" applyFill="1" applyBorder="1" applyAlignment="1">
      <alignment horizontal="center" vertical="center"/>
    </xf>
    <xf numFmtId="0" fontId="7" fillId="5" borderId="25" xfId="0" applyFont="1" applyFill="1" applyBorder="1" applyAlignment="1">
      <alignment horizontal="center" vertical="center"/>
    </xf>
    <xf numFmtId="0" fontId="0" fillId="6" borderId="22" xfId="0" applyFill="1" applyBorder="1" applyAlignment="1">
      <alignment horizontal="center" vertical="center"/>
    </xf>
    <xf numFmtId="0" fontId="0" fillId="9" borderId="23" xfId="0" applyFill="1" applyBorder="1" applyAlignment="1">
      <alignment horizontal="center" vertical="center"/>
    </xf>
    <xf numFmtId="0" fontId="7" fillId="9" borderId="25" xfId="0" applyFont="1" applyFill="1" applyBorder="1" applyAlignment="1">
      <alignment horizontal="center" vertical="center"/>
    </xf>
    <xf numFmtId="0" fontId="0" fillId="10" borderId="31" xfId="0" applyFill="1" applyBorder="1" applyAlignment="1">
      <alignment horizontal="center" vertical="center"/>
    </xf>
    <xf numFmtId="0" fontId="7" fillId="10" borderId="25" xfId="0" applyFont="1" applyFill="1" applyBorder="1" applyAlignment="1">
      <alignment horizontal="center" vertical="center"/>
    </xf>
    <xf numFmtId="0" fontId="0" fillId="11" borderId="31" xfId="0" applyFill="1" applyBorder="1" applyAlignment="1">
      <alignment horizontal="center" vertical="center"/>
    </xf>
    <xf numFmtId="0" fontId="7" fillId="11" borderId="25" xfId="0" applyFont="1" applyFill="1" applyBorder="1" applyAlignment="1">
      <alignment horizontal="center" vertical="center"/>
    </xf>
    <xf numFmtId="2" fontId="7" fillId="5" borderId="22" xfId="0" applyNumberFormat="1" applyFont="1" applyFill="1" applyBorder="1" applyAlignment="1">
      <alignment horizontal="center" vertical="center"/>
    </xf>
    <xf numFmtId="0" fontId="0" fillId="12" borderId="31" xfId="0" applyFill="1" applyBorder="1" applyAlignment="1">
      <alignment horizontal="center" vertical="center"/>
    </xf>
    <xf numFmtId="0" fontId="0" fillId="12" borderId="24" xfId="0" applyFill="1" applyBorder="1" applyAlignment="1">
      <alignment horizontal="center" vertical="center"/>
    </xf>
    <xf numFmtId="2" fontId="0" fillId="12" borderId="29" xfId="0" applyNumberFormat="1" applyFill="1" applyBorder="1" applyAlignment="1">
      <alignment horizontal="center" vertical="center"/>
    </xf>
    <xf numFmtId="1" fontId="7" fillId="12" borderId="26" xfId="0" applyNumberFormat="1" applyFont="1" applyFill="1" applyBorder="1" applyAlignment="1">
      <alignment horizontal="center" vertical="center"/>
    </xf>
    <xf numFmtId="2" fontId="10" fillId="13" borderId="27" xfId="0" applyNumberFormat="1" applyFont="1" applyFill="1" applyBorder="1" applyAlignment="1">
      <alignment horizontal="center" vertical="center"/>
    </xf>
    <xf numFmtId="164" fontId="10" fillId="13" borderId="0" xfId="1" applyFont="1" applyFill="1" applyBorder="1" applyAlignment="1">
      <alignment horizontal="center" vertical="center"/>
    </xf>
    <xf numFmtId="164" fontId="10" fillId="3" borderId="0" xfId="1" applyFont="1" applyFill="1" applyBorder="1" applyAlignment="1">
      <alignment horizontal="center" vertical="center"/>
    </xf>
    <xf numFmtId="0" fontId="0" fillId="2" borderId="24" xfId="0" applyFill="1" applyBorder="1" applyAlignment="1">
      <alignment vertical="center" wrapText="1"/>
    </xf>
    <xf numFmtId="0" fontId="0" fillId="4" borderId="32" xfId="0" applyFill="1" applyBorder="1" applyAlignment="1">
      <alignment vertical="center" wrapText="1"/>
    </xf>
    <xf numFmtId="0" fontId="0" fillId="14" borderId="33" xfId="0" applyFill="1" applyBorder="1" applyAlignment="1">
      <alignment horizontal="center" vertical="center"/>
    </xf>
    <xf numFmtId="165" fontId="0" fillId="14" borderId="32" xfId="0" applyNumberFormat="1" applyFill="1" applyBorder="1" applyAlignment="1">
      <alignment horizontal="center" vertical="center"/>
    </xf>
    <xf numFmtId="0" fontId="0" fillId="14" borderId="29" xfId="0" applyFill="1" applyBorder="1" applyAlignment="1">
      <alignment horizontal="center" vertical="center"/>
    </xf>
    <xf numFmtId="9" fontId="0" fillId="14" borderId="34" xfId="0" applyNumberFormat="1" applyFill="1" applyBorder="1" applyAlignment="1">
      <alignment horizontal="center" vertical="center"/>
    </xf>
    <xf numFmtId="9" fontId="2" fillId="14" borderId="34" xfId="0" applyNumberFormat="1" applyFont="1" applyFill="1" applyBorder="1" applyAlignment="1">
      <alignment horizontal="center" vertical="center"/>
    </xf>
    <xf numFmtId="0" fontId="0" fillId="14" borderId="34" xfId="0" applyFill="1" applyBorder="1" applyAlignment="1">
      <alignment horizontal="center" vertical="center"/>
    </xf>
    <xf numFmtId="2" fontId="3" fillId="14" borderId="35" xfId="1" applyNumberFormat="1" applyFont="1" applyFill="1" applyBorder="1" applyAlignment="1">
      <alignment horizontal="center" vertical="center"/>
    </xf>
    <xf numFmtId="2" fontId="10" fillId="13" borderId="28" xfId="0" applyNumberFormat="1" applyFont="1" applyFill="1" applyBorder="1" applyAlignment="1">
      <alignment horizontal="center" vertical="center"/>
    </xf>
    <xf numFmtId="0" fontId="17" fillId="5" borderId="36" xfId="0" applyFont="1" applyFill="1" applyBorder="1"/>
    <xf numFmtId="0" fontId="17" fillId="5" borderId="36" xfId="0" applyFont="1" applyFill="1" applyBorder="1" applyAlignment="1">
      <alignment vertical="center"/>
    </xf>
    <xf numFmtId="164" fontId="0" fillId="6" borderId="32" xfId="1" applyFont="1" applyFill="1" applyBorder="1" applyAlignment="1">
      <alignment vertical="center"/>
    </xf>
    <xf numFmtId="0" fontId="0" fillId="6" borderId="35" xfId="0" applyFill="1" applyBorder="1" applyAlignment="1">
      <alignment horizontal="center" vertical="center"/>
    </xf>
    <xf numFmtId="0" fontId="0" fillId="15" borderId="37" xfId="0" applyFill="1" applyBorder="1" applyAlignment="1">
      <alignment horizontal="center" vertical="center"/>
    </xf>
    <xf numFmtId="0" fontId="0" fillId="6" borderId="37" xfId="0" applyFill="1" applyBorder="1" applyAlignment="1">
      <alignment horizontal="center" vertical="center"/>
    </xf>
    <xf numFmtId="0" fontId="0" fillId="15" borderId="38" xfId="0" applyFill="1" applyBorder="1" applyAlignment="1">
      <alignment horizontal="center" vertical="center"/>
    </xf>
    <xf numFmtId="0" fontId="0" fillId="15" borderId="29" xfId="0" applyFill="1" applyBorder="1" applyAlignment="1">
      <alignment horizontal="center" vertical="center"/>
    </xf>
    <xf numFmtId="0" fontId="7" fillId="7" borderId="38" xfId="0" applyFont="1" applyFill="1" applyBorder="1" applyAlignment="1">
      <alignment horizontal="center" vertical="center"/>
    </xf>
    <xf numFmtId="0" fontId="3" fillId="8" borderId="33" xfId="0" applyFont="1" applyFill="1" applyBorder="1" applyAlignment="1">
      <alignment horizontal="center" vertical="center"/>
    </xf>
    <xf numFmtId="0" fontId="7" fillId="8" borderId="35" xfId="0" applyFont="1" applyFill="1" applyBorder="1" applyAlignment="1">
      <alignment horizontal="center" vertical="center"/>
    </xf>
    <xf numFmtId="0" fontId="0" fillId="5" borderId="32" xfId="0" applyFill="1" applyBorder="1" applyAlignment="1">
      <alignment horizontal="center" vertical="center"/>
    </xf>
    <xf numFmtId="0" fontId="7" fillId="5" borderId="34" xfId="0" applyFont="1" applyFill="1" applyBorder="1" applyAlignment="1">
      <alignment horizontal="center" vertical="center"/>
    </xf>
    <xf numFmtId="0" fontId="0" fillId="6" borderId="36" xfId="0" applyFill="1" applyBorder="1" applyAlignment="1">
      <alignment horizontal="center" vertical="center"/>
    </xf>
    <xf numFmtId="0" fontId="0" fillId="12" borderId="29" xfId="0" applyFill="1" applyBorder="1" applyAlignment="1">
      <alignment horizontal="center" vertical="center"/>
    </xf>
    <xf numFmtId="0" fontId="7" fillId="12" borderId="35" xfId="0" applyFont="1" applyFill="1" applyBorder="1" applyAlignment="1">
      <alignment horizontal="center" vertical="center"/>
    </xf>
    <xf numFmtId="0" fontId="0" fillId="9" borderId="32" xfId="0" applyFill="1" applyBorder="1" applyAlignment="1">
      <alignment horizontal="center" vertical="center"/>
    </xf>
    <xf numFmtId="0" fontId="7" fillId="9" borderId="34" xfId="0" applyFont="1" applyFill="1" applyBorder="1" applyAlignment="1">
      <alignment horizontal="center" vertical="center"/>
    </xf>
    <xf numFmtId="0" fontId="0" fillId="10" borderId="33" xfId="0" applyFill="1" applyBorder="1" applyAlignment="1">
      <alignment horizontal="center" vertical="center"/>
    </xf>
    <xf numFmtId="0" fontId="7" fillId="10" borderId="34" xfId="0" applyFont="1" applyFill="1" applyBorder="1" applyAlignment="1">
      <alignment horizontal="center" vertical="center"/>
    </xf>
    <xf numFmtId="0" fontId="0" fillId="11" borderId="33" xfId="0" applyFill="1" applyBorder="1" applyAlignment="1">
      <alignment horizontal="center" vertical="center"/>
    </xf>
    <xf numFmtId="0" fontId="7" fillId="11" borderId="34" xfId="0" applyFont="1" applyFill="1" applyBorder="1" applyAlignment="1">
      <alignment horizontal="center" vertical="center"/>
    </xf>
    <xf numFmtId="0" fontId="0" fillId="2" borderId="29" xfId="0" applyFill="1" applyBorder="1" applyAlignment="1">
      <alignment vertical="center" wrapText="1"/>
    </xf>
    <xf numFmtId="0" fontId="18" fillId="9" borderId="32" xfId="0" applyFont="1" applyFill="1" applyBorder="1" applyAlignment="1">
      <alignment horizontal="center" vertical="center" wrapText="1"/>
    </xf>
    <xf numFmtId="0" fontId="19" fillId="15" borderId="33" xfId="0" applyFont="1" applyFill="1" applyBorder="1" applyAlignment="1">
      <alignment horizontal="center" vertical="center" wrapText="1"/>
    </xf>
    <xf numFmtId="2" fontId="10" fillId="3" borderId="0" xfId="0" applyNumberFormat="1" applyFont="1" applyFill="1" applyAlignment="1">
      <alignment horizontal="center" vertical="center"/>
    </xf>
    <xf numFmtId="0" fontId="0" fillId="14" borderId="32" xfId="0" applyFill="1" applyBorder="1" applyAlignment="1">
      <alignment horizontal="center" vertical="center"/>
    </xf>
    <xf numFmtId="49" fontId="0" fillId="6" borderId="29" xfId="0" applyNumberFormat="1" applyFill="1" applyBorder="1" applyAlignment="1">
      <alignment horizontal="center" vertical="center"/>
    </xf>
    <xf numFmtId="49" fontId="0" fillId="15" borderId="29" xfId="0" applyNumberFormat="1" applyFill="1" applyBorder="1" applyAlignment="1">
      <alignment horizontal="center" vertical="center"/>
    </xf>
    <xf numFmtId="2" fontId="7" fillId="5" borderId="36" xfId="0" applyNumberFormat="1" applyFont="1" applyFill="1" applyBorder="1" applyAlignment="1">
      <alignment horizontal="center" vertical="center"/>
    </xf>
    <xf numFmtId="0" fontId="0" fillId="12" borderId="33" xfId="0" applyFill="1" applyBorder="1" applyAlignment="1">
      <alignment horizontal="center" vertical="center"/>
    </xf>
    <xf numFmtId="0" fontId="0" fillId="15" borderId="33" xfId="0" applyFill="1" applyBorder="1" applyAlignment="1">
      <alignment horizontal="center" vertical="center"/>
    </xf>
    <xf numFmtId="0" fontId="7" fillId="15" borderId="34" xfId="0" applyFont="1" applyFill="1" applyBorder="1" applyAlignment="1">
      <alignment horizontal="center" vertical="center"/>
    </xf>
    <xf numFmtId="0" fontId="0" fillId="4" borderId="0" xfId="0" applyFill="1" applyAlignment="1">
      <alignment vertical="center"/>
    </xf>
    <xf numFmtId="164" fontId="0" fillId="6" borderId="32" xfId="1" applyFont="1" applyFill="1" applyBorder="1"/>
    <xf numFmtId="0" fontId="0" fillId="6" borderId="29" xfId="0" applyFill="1" applyBorder="1" applyAlignment="1">
      <alignment horizontal="center"/>
    </xf>
    <xf numFmtId="0" fontId="0" fillId="6" borderId="25" xfId="0" applyFill="1" applyBorder="1" applyAlignment="1">
      <alignment horizontal="center" wrapText="1"/>
    </xf>
    <xf numFmtId="0" fontId="0" fillId="6" borderId="35" xfId="0" applyFill="1" applyBorder="1" applyAlignment="1">
      <alignment horizontal="center"/>
    </xf>
    <xf numFmtId="0" fontId="0" fillId="6" borderId="37" xfId="0" applyFill="1" applyBorder="1" applyAlignment="1">
      <alignment horizontal="center"/>
    </xf>
    <xf numFmtId="0" fontId="0" fillId="6" borderId="38" xfId="0" applyFill="1" applyBorder="1" applyAlignment="1">
      <alignment horizontal="center"/>
    </xf>
    <xf numFmtId="0" fontId="7" fillId="7" borderId="38" xfId="0" applyFont="1" applyFill="1" applyBorder="1" applyAlignment="1">
      <alignment horizontal="center"/>
    </xf>
    <xf numFmtId="0" fontId="3" fillId="8" borderId="33" xfId="0" applyFont="1" applyFill="1" applyBorder="1" applyAlignment="1">
      <alignment horizontal="center"/>
    </xf>
    <xf numFmtId="0" fontId="7" fillId="8" borderId="35" xfId="0" applyFont="1" applyFill="1" applyBorder="1" applyAlignment="1">
      <alignment horizontal="center"/>
    </xf>
    <xf numFmtId="0" fontId="0" fillId="5" borderId="32" xfId="0" applyFill="1" applyBorder="1" applyAlignment="1">
      <alignment horizontal="center"/>
    </xf>
    <xf numFmtId="0" fontId="7" fillId="5" borderId="34" xfId="0" applyFont="1" applyFill="1" applyBorder="1" applyAlignment="1">
      <alignment horizontal="center"/>
    </xf>
    <xf numFmtId="0" fontId="0" fillId="6" borderId="36" xfId="0" applyFill="1" applyBorder="1" applyAlignment="1">
      <alignment horizontal="center"/>
    </xf>
    <xf numFmtId="0" fontId="0" fillId="9" borderId="32" xfId="0" applyFill="1" applyBorder="1" applyAlignment="1">
      <alignment horizontal="center"/>
    </xf>
    <xf numFmtId="0" fontId="7" fillId="9" borderId="34" xfId="0" applyFont="1" applyFill="1" applyBorder="1" applyAlignment="1">
      <alignment horizontal="center"/>
    </xf>
    <xf numFmtId="0" fontId="0" fillId="10" borderId="33" xfId="0" applyFill="1" applyBorder="1" applyAlignment="1">
      <alignment horizontal="center"/>
    </xf>
    <xf numFmtId="0" fontId="7" fillId="10" borderId="34" xfId="0" applyFont="1" applyFill="1" applyBorder="1" applyAlignment="1">
      <alignment horizontal="center"/>
    </xf>
    <xf numFmtId="0" fontId="0" fillId="11" borderId="33" xfId="0" applyFill="1" applyBorder="1" applyAlignment="1">
      <alignment horizontal="center"/>
    </xf>
    <xf numFmtId="0" fontId="7" fillId="11" borderId="34" xfId="0" applyFont="1" applyFill="1" applyBorder="1" applyAlignment="1">
      <alignment horizontal="center"/>
    </xf>
    <xf numFmtId="2" fontId="7" fillId="5" borderId="36" xfId="0" applyNumberFormat="1" applyFont="1" applyFill="1" applyBorder="1" applyAlignment="1">
      <alignment horizontal="center"/>
    </xf>
    <xf numFmtId="0" fontId="0" fillId="12" borderId="33" xfId="0" applyFill="1" applyBorder="1" applyAlignment="1">
      <alignment horizontal="center"/>
    </xf>
    <xf numFmtId="0" fontId="0" fillId="12" borderId="29" xfId="0" applyFill="1" applyBorder="1" applyAlignment="1">
      <alignment horizontal="center"/>
    </xf>
    <xf numFmtId="2" fontId="0" fillId="12" borderId="29" xfId="0" applyNumberFormat="1" applyFill="1" applyBorder="1" applyAlignment="1">
      <alignment horizontal="center"/>
    </xf>
    <xf numFmtId="0" fontId="7" fillId="12" borderId="35" xfId="0" applyFont="1" applyFill="1" applyBorder="1" applyAlignment="1">
      <alignment horizontal="center"/>
    </xf>
    <xf numFmtId="2" fontId="10" fillId="13" borderId="0" xfId="0" applyNumberFormat="1" applyFont="1" applyFill="1" applyAlignment="1">
      <alignment horizontal="center"/>
    </xf>
    <xf numFmtId="2" fontId="10" fillId="3" borderId="0" xfId="0" applyNumberFormat="1" applyFont="1" applyFill="1" applyAlignment="1">
      <alignment horizontal="center"/>
    </xf>
    <xf numFmtId="0" fontId="0" fillId="4" borderId="0" xfId="0" applyFill="1"/>
    <xf numFmtId="0" fontId="0" fillId="14" borderId="33" xfId="0" applyFill="1" applyBorder="1" applyAlignment="1">
      <alignment horizontal="center"/>
    </xf>
    <xf numFmtId="0" fontId="0" fillId="14" borderId="32" xfId="0" applyFill="1" applyBorder="1" applyAlignment="1">
      <alignment horizontal="center"/>
    </xf>
    <xf numFmtId="0" fontId="0" fillId="14" borderId="29" xfId="0" applyFill="1" applyBorder="1" applyAlignment="1">
      <alignment horizontal="center"/>
    </xf>
    <xf numFmtId="0" fontId="0" fillId="14" borderId="34" xfId="0" applyFill="1" applyBorder="1" applyAlignment="1">
      <alignment horizontal="center"/>
    </xf>
    <xf numFmtId="0" fontId="3" fillId="14" borderId="35" xfId="0" applyFont="1" applyFill="1" applyBorder="1" applyAlignment="1">
      <alignment horizontal="center"/>
    </xf>
    <xf numFmtId="2" fontId="10" fillId="13" borderId="27" xfId="0" applyNumberFormat="1" applyFont="1" applyFill="1" applyBorder="1" applyAlignment="1">
      <alignment horizontal="center"/>
    </xf>
    <xf numFmtId="0" fontId="0" fillId="6" borderId="34" xfId="0" applyFill="1" applyBorder="1" applyAlignment="1">
      <alignment horizontal="center"/>
    </xf>
    <xf numFmtId="0" fontId="17" fillId="5" borderId="39" xfId="0" applyFont="1" applyFill="1" applyBorder="1"/>
    <xf numFmtId="164" fontId="0" fillId="6" borderId="40" xfId="1" applyFont="1" applyFill="1" applyBorder="1"/>
    <xf numFmtId="0" fontId="0" fillId="6" borderId="41" xfId="0" applyFill="1" applyBorder="1" applyAlignment="1">
      <alignment horizontal="center"/>
    </xf>
    <xf numFmtId="0" fontId="0" fillId="6" borderId="42" xfId="0" applyFill="1" applyBorder="1" applyAlignment="1">
      <alignment horizontal="center"/>
    </xf>
    <xf numFmtId="0" fontId="0" fillId="6" borderId="43" xfId="0" applyFill="1" applyBorder="1" applyAlignment="1">
      <alignment horizontal="center"/>
    </xf>
    <xf numFmtId="0" fontId="0" fillId="6" borderId="44" xfId="0" applyFill="1" applyBorder="1" applyAlignment="1">
      <alignment horizontal="center"/>
    </xf>
    <xf numFmtId="0" fontId="0" fillId="6" borderId="45" xfId="0" applyFill="1" applyBorder="1" applyAlignment="1">
      <alignment horizontal="center"/>
    </xf>
    <xf numFmtId="0" fontId="7" fillId="7" borderId="45" xfId="0" applyFont="1" applyFill="1" applyBorder="1" applyAlignment="1">
      <alignment horizontal="center"/>
    </xf>
    <xf numFmtId="0" fontId="3" fillId="8" borderId="46" xfId="0" applyFont="1" applyFill="1" applyBorder="1" applyAlignment="1">
      <alignment horizontal="center"/>
    </xf>
    <xf numFmtId="0" fontId="7" fillId="8" borderId="43" xfId="0" applyFont="1" applyFill="1" applyBorder="1" applyAlignment="1">
      <alignment horizontal="center"/>
    </xf>
    <xf numFmtId="0" fontId="0" fillId="5" borderId="40" xfId="0" applyFill="1" applyBorder="1" applyAlignment="1">
      <alignment horizontal="center"/>
    </xf>
    <xf numFmtId="0" fontId="7" fillId="5" borderId="42" xfId="0" applyFont="1" applyFill="1" applyBorder="1" applyAlignment="1">
      <alignment horizontal="center"/>
    </xf>
    <xf numFmtId="0" fontId="0" fillId="6" borderId="39" xfId="0" applyFill="1" applyBorder="1" applyAlignment="1">
      <alignment horizontal="center"/>
    </xf>
    <xf numFmtId="0" fontId="0" fillId="9" borderId="40" xfId="0" applyFill="1" applyBorder="1" applyAlignment="1">
      <alignment horizontal="center"/>
    </xf>
    <xf numFmtId="0" fontId="7" fillId="9" borderId="42" xfId="0" applyFont="1" applyFill="1" applyBorder="1" applyAlignment="1">
      <alignment horizontal="center"/>
    </xf>
    <xf numFmtId="0" fontId="0" fillId="10" borderId="46" xfId="0" applyFill="1" applyBorder="1" applyAlignment="1">
      <alignment horizontal="center"/>
    </xf>
    <xf numFmtId="0" fontId="7" fillId="10" borderId="42" xfId="0" applyFont="1" applyFill="1" applyBorder="1" applyAlignment="1">
      <alignment horizontal="center"/>
    </xf>
    <xf numFmtId="0" fontId="0" fillId="11" borderId="46" xfId="0" applyFill="1" applyBorder="1" applyAlignment="1">
      <alignment horizontal="center"/>
    </xf>
    <xf numFmtId="0" fontId="7" fillId="11" borderId="42" xfId="0" applyFont="1" applyFill="1" applyBorder="1" applyAlignment="1">
      <alignment horizontal="center"/>
    </xf>
    <xf numFmtId="2" fontId="7" fillId="5" borderId="39" xfId="0" applyNumberFormat="1" applyFont="1" applyFill="1" applyBorder="1" applyAlignment="1">
      <alignment horizontal="center"/>
    </xf>
    <xf numFmtId="0" fontId="0" fillId="12" borderId="46" xfId="0" applyFill="1" applyBorder="1" applyAlignment="1">
      <alignment horizontal="center"/>
    </xf>
    <xf numFmtId="0" fontId="0" fillId="12" borderId="41" xfId="0" applyFill="1" applyBorder="1" applyAlignment="1">
      <alignment horizontal="center"/>
    </xf>
    <xf numFmtId="2" fontId="0" fillId="12" borderId="41" xfId="0" applyNumberFormat="1" applyFill="1" applyBorder="1" applyAlignment="1">
      <alignment horizontal="center"/>
    </xf>
    <xf numFmtId="0" fontId="7" fillId="12" borderId="43" xfId="0" applyFont="1" applyFill="1" applyBorder="1" applyAlignment="1">
      <alignment horizontal="center"/>
    </xf>
    <xf numFmtId="0" fontId="0" fillId="14" borderId="46" xfId="0" applyFill="1" applyBorder="1" applyAlignment="1">
      <alignment horizontal="center"/>
    </xf>
    <xf numFmtId="0" fontId="0" fillId="14" borderId="40" xfId="0" applyFill="1" applyBorder="1" applyAlignment="1">
      <alignment horizontal="center"/>
    </xf>
    <xf numFmtId="0" fontId="0" fillId="14" borderId="41" xfId="0" applyFill="1" applyBorder="1" applyAlignment="1">
      <alignment horizontal="center"/>
    </xf>
    <xf numFmtId="0" fontId="0" fillId="14" borderId="42" xfId="0" applyFill="1" applyBorder="1" applyAlignment="1">
      <alignment horizontal="center"/>
    </xf>
    <xf numFmtId="0" fontId="3" fillId="14" borderId="43" xfId="0" applyFont="1" applyFill="1" applyBorder="1" applyAlignment="1">
      <alignment horizontal="center"/>
    </xf>
    <xf numFmtId="164" fontId="0" fillId="0" borderId="0" xfId="1" applyFont="1"/>
    <xf numFmtId="0" fontId="0" fillId="11" borderId="0" xfId="0" applyFill="1"/>
    <xf numFmtId="1" fontId="0" fillId="0" borderId="0" xfId="1" applyNumberFormat="1" applyFont="1" applyAlignment="1">
      <alignment horizontal="center"/>
    </xf>
    <xf numFmtId="1" fontId="0" fillId="0" borderId="0" xfId="0" applyNumberFormat="1" applyAlignment="1">
      <alignment horizontal="center"/>
    </xf>
    <xf numFmtId="1" fontId="0" fillId="0" borderId="0" xfId="0" applyNumberFormat="1"/>
    <xf numFmtId="1" fontId="0" fillId="3" borderId="0" xfId="0" applyNumberFormat="1" applyFill="1"/>
    <xf numFmtId="49" fontId="0" fillId="0" borderId="0" xfId="0" applyNumberFormat="1" applyAlignment="1">
      <alignment horizontal="center"/>
    </xf>
    <xf numFmtId="164" fontId="0" fillId="0" borderId="0" xfId="1" applyFont="1" applyAlignment="1">
      <alignment horizontal="center"/>
    </xf>
    <xf numFmtId="0" fontId="0" fillId="15" borderId="0" xfId="0" applyFill="1" applyAlignment="1">
      <alignment horizontal="center"/>
    </xf>
    <xf numFmtId="0" fontId="20" fillId="0" borderId="0" xfId="0" applyFont="1" applyAlignment="1">
      <alignment horizontal="center"/>
    </xf>
    <xf numFmtId="0" fontId="1" fillId="0" borderId="0" xfId="0" applyFont="1"/>
    <xf numFmtId="0" fontId="0" fillId="0" borderId="0" xfId="0" applyAlignment="1">
      <alignment horizontal="center" wrapText="1"/>
    </xf>
    <xf numFmtId="0" fontId="0" fillId="0" borderId="0" xfId="0" applyAlignment="1">
      <alignment wrapText="1"/>
    </xf>
    <xf numFmtId="49" fontId="0" fillId="0" borderId="0" xfId="1" applyNumberFormat="1" applyFont="1" applyAlignment="1">
      <alignment wrapText="1"/>
    </xf>
    <xf numFmtId="0" fontId="22" fillId="0" borderId="0" xfId="0" applyFont="1" applyAlignment="1">
      <alignment horizontal="center" vertical="center" wrapText="1"/>
    </xf>
    <xf numFmtId="49" fontId="23" fillId="0" borderId="0" xfId="1" applyNumberFormat="1" applyFont="1" applyAlignment="1">
      <alignment wrapText="1"/>
    </xf>
    <xf numFmtId="0" fontId="24" fillId="0" borderId="0" xfId="0" applyFont="1" applyAlignment="1">
      <alignment vertical="center" wrapText="1"/>
    </xf>
    <xf numFmtId="0" fontId="25" fillId="0" borderId="0" xfId="0" applyFont="1" applyAlignment="1">
      <alignment horizontal="center"/>
    </xf>
    <xf numFmtId="164" fontId="0" fillId="6" borderId="0" xfId="1" applyFont="1" applyFill="1"/>
    <xf numFmtId="0" fontId="0" fillId="6" borderId="0" xfId="0" applyFill="1"/>
    <xf numFmtId="0" fontId="0" fillId="6" borderId="0" xfId="0" applyFill="1" applyAlignment="1">
      <alignment horizontal="center"/>
    </xf>
    <xf numFmtId="0" fontId="21" fillId="0" borderId="0" xfId="0" applyFont="1" applyAlignment="1">
      <alignment horizontal="center"/>
    </xf>
    <xf numFmtId="0" fontId="0" fillId="0" borderId="0" xfId="0" applyAlignment="1">
      <alignment horizontal="right"/>
    </xf>
    <xf numFmtId="49" fontId="23" fillId="0" borderId="0" xfId="1" applyNumberFormat="1" applyFont="1" applyAlignment="1">
      <alignment wrapText="1"/>
    </xf>
    <xf numFmtId="49" fontId="23" fillId="0" borderId="0" xfId="0" applyNumberFormat="1" applyFont="1" applyAlignment="1">
      <alignment wrapText="1"/>
    </xf>
    <xf numFmtId="49" fontId="0" fillId="0" borderId="0" xfId="1" applyNumberFormat="1" applyFont="1" applyAlignment="1">
      <alignment wrapText="1"/>
    </xf>
    <xf numFmtId="49" fontId="0" fillId="0" borderId="0" xfId="0" applyNumberFormat="1" applyAlignment="1">
      <alignment wrapText="1"/>
    </xf>
    <xf numFmtId="49" fontId="0" fillId="0" borderId="0" xfId="1" applyNumberFormat="1" applyFont="1" applyAlignment="1">
      <alignment vertical="center" wrapText="1"/>
    </xf>
    <xf numFmtId="49" fontId="0" fillId="0" borderId="0" xfId="0" applyNumberFormat="1" applyAlignment="1">
      <alignment vertical="center" wrapText="1"/>
    </xf>
    <xf numFmtId="49" fontId="21" fillId="0" borderId="0" xfId="1" applyNumberFormat="1" applyFont="1" applyAlignment="1">
      <alignment wrapText="1"/>
    </xf>
    <xf numFmtId="49" fontId="21" fillId="0" borderId="0" xfId="0" applyNumberFormat="1" applyFont="1" applyAlignment="1">
      <alignment wrapText="1"/>
    </xf>
    <xf numFmtId="0" fontId="5"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4" fillId="2" borderId="0" xfId="0" applyFont="1" applyFill="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4BD0-9303-4D0C-84C8-900AD0CD7D86}">
  <dimension ref="A1:AX227"/>
  <sheetViews>
    <sheetView tabSelected="1" zoomScale="80" zoomScaleNormal="80" workbookViewId="0">
      <pane xSplit="3" topLeftCell="D1" activePane="topRight" state="frozen"/>
      <selection activeCell="A9" sqref="A9"/>
      <selection pane="topRight" activeCell="A6" sqref="A6"/>
    </sheetView>
  </sheetViews>
  <sheetFormatPr baseColWidth="10" defaultColWidth="8.83203125" defaultRowHeight="15" x14ac:dyDescent="0.2"/>
  <cols>
    <col min="2" max="2" width="1" customWidth="1"/>
    <col min="3" max="3" width="42.1640625" customWidth="1"/>
    <col min="4" max="4" width="11.83203125" style="176" customWidth="1"/>
    <col min="6" max="6" width="9.5" customWidth="1"/>
    <col min="7" max="7" width="10.33203125" hidden="1" customWidth="1"/>
    <col min="8" max="8" width="9.6640625" customWidth="1"/>
    <col min="9" max="9" width="9.6640625" hidden="1" customWidth="1"/>
    <col min="10" max="13" width="9.6640625" customWidth="1"/>
    <col min="14" max="14" width="9.6640625" hidden="1" customWidth="1"/>
    <col min="15" max="17" width="9.6640625" style="5" customWidth="1"/>
    <col min="21" max="21" width="10" customWidth="1"/>
    <col min="24" max="24" width="12.5" customWidth="1"/>
    <col min="25" max="26" width="12" customWidth="1"/>
    <col min="27" max="27" width="13.1640625" customWidth="1"/>
    <col min="29" max="31" width="14.1640625" customWidth="1"/>
    <col min="32" max="32" width="18.33203125" customWidth="1"/>
    <col min="33" max="33" width="20.5" customWidth="1"/>
    <col min="34" max="34" width="3.33203125" style="4" customWidth="1"/>
    <col min="35" max="35" width="208" customWidth="1"/>
    <col min="36" max="36" width="3.1640625" customWidth="1"/>
    <col min="37" max="38" width="10.5" customWidth="1"/>
    <col min="39" max="39" width="10.1640625" customWidth="1"/>
    <col min="40" max="40" width="12.5" customWidth="1"/>
    <col min="41" max="41" width="10.1640625" customWidth="1"/>
    <col min="42" max="42" width="12.33203125" customWidth="1"/>
    <col min="43" max="44" width="10.1640625" customWidth="1"/>
    <col min="45" max="45" width="15.33203125" customWidth="1"/>
    <col min="46" max="46" width="14.83203125" customWidth="1"/>
  </cols>
  <sheetData>
    <row r="1" spans="1:50" x14ac:dyDescent="0.2">
      <c r="A1" s="1"/>
      <c r="C1" s="1"/>
      <c r="D1" s="2"/>
      <c r="E1" s="1"/>
      <c r="F1" s="1"/>
      <c r="G1" s="1"/>
      <c r="H1" s="1"/>
      <c r="I1" s="1"/>
      <c r="J1" s="1"/>
      <c r="K1" s="1"/>
      <c r="L1" s="1"/>
      <c r="M1" s="1"/>
      <c r="N1" s="1"/>
      <c r="O1" s="3"/>
      <c r="P1" s="3"/>
      <c r="Q1" s="3"/>
      <c r="R1" s="1"/>
      <c r="S1" s="1"/>
      <c r="T1" s="1"/>
      <c r="U1" s="1"/>
      <c r="V1" s="1"/>
      <c r="W1" s="1"/>
      <c r="X1" s="1"/>
      <c r="Y1" s="1"/>
      <c r="Z1" s="1"/>
      <c r="AA1" s="1"/>
      <c r="AB1" s="1"/>
      <c r="AC1" s="1"/>
      <c r="AD1" s="1"/>
      <c r="AE1" s="1"/>
      <c r="AF1" s="1"/>
      <c r="AG1" s="1"/>
      <c r="AI1" s="1"/>
      <c r="AJ1" s="1"/>
      <c r="AK1" s="1"/>
      <c r="AL1" s="1"/>
      <c r="AM1" s="1"/>
      <c r="AN1" s="1"/>
      <c r="AO1" s="1"/>
      <c r="AP1" s="1"/>
      <c r="AQ1" s="1"/>
      <c r="AR1" s="1"/>
      <c r="AS1" s="1"/>
      <c r="AT1" s="1"/>
      <c r="AU1" s="1"/>
      <c r="AV1" s="1"/>
      <c r="AW1" s="1"/>
      <c r="AX1" s="1"/>
    </row>
    <row r="2" spans="1:50" s="5" customFormat="1" ht="21.75" customHeight="1" x14ac:dyDescent="0.2">
      <c r="A2" s="3" t="e" vm="1">
        <v>#VALUE!</v>
      </c>
      <c r="C2" s="3" t="e" vm="1">
        <v>#VALUE!</v>
      </c>
      <c r="D2" s="3" t="e" vm="1">
        <v>#VALUE!</v>
      </c>
      <c r="E2" s="3" t="e" vm="1">
        <v>#VALUE!</v>
      </c>
      <c r="F2" s="3" t="e" vm="1">
        <v>#VALUE!</v>
      </c>
      <c r="G2" s="3" t="e" vm="1">
        <v>#VALUE!</v>
      </c>
      <c r="H2" s="3" t="e" vm="1">
        <v>#VALUE!</v>
      </c>
      <c r="I2" s="3" t="e" vm="1">
        <v>#VALUE!</v>
      </c>
      <c r="J2" s="3" t="e" vm="1">
        <v>#VALUE!</v>
      </c>
      <c r="K2" s="3" t="e" vm="1">
        <v>#VALUE!</v>
      </c>
      <c r="L2" s="3" t="e" vm="1">
        <v>#VALUE!</v>
      </c>
      <c r="M2" s="3" t="e" vm="1">
        <v>#VALUE!</v>
      </c>
      <c r="N2" s="3"/>
      <c r="O2" s="3" t="e" vm="1">
        <v>#VALUE!</v>
      </c>
      <c r="P2" s="3" t="e" vm="1">
        <v>#VALUE!</v>
      </c>
      <c r="Q2" s="3" t="e" vm="1">
        <v>#VALUE!</v>
      </c>
      <c r="R2" s="3" t="e" vm="1">
        <v>#VALUE!</v>
      </c>
      <c r="S2" s="3" t="e" vm="1">
        <v>#VALUE!</v>
      </c>
      <c r="T2" s="3" t="e" vm="1">
        <v>#VALUE!</v>
      </c>
      <c r="U2" s="3" t="e" vm="1">
        <v>#VALUE!</v>
      </c>
      <c r="V2" s="3" t="e" vm="1">
        <v>#VALUE!</v>
      </c>
      <c r="W2" s="3" t="e" vm="1">
        <v>#VALUE!</v>
      </c>
      <c r="X2" s="3" t="e" vm="1">
        <v>#VALUE!</v>
      </c>
      <c r="Y2" s="3" t="e" vm="1">
        <v>#VALUE!</v>
      </c>
      <c r="Z2" s="3" t="e" vm="1">
        <v>#VALUE!</v>
      </c>
      <c r="AA2" s="3" t="e" vm="1">
        <v>#VALUE!</v>
      </c>
      <c r="AB2" s="3" t="e" vm="1">
        <v>#VALUE!</v>
      </c>
      <c r="AC2" s="3" t="e" vm="1">
        <v>#VALUE!</v>
      </c>
      <c r="AD2" s="3" t="e" vm="1">
        <v>#VALUE!</v>
      </c>
      <c r="AE2" s="3" t="e" vm="1">
        <v>#VALUE!</v>
      </c>
      <c r="AF2" s="3" t="e" vm="1">
        <v>#VALUE!</v>
      </c>
      <c r="AG2" s="3" t="e" vm="1">
        <v>#VALUE!</v>
      </c>
      <c r="AH2" s="6"/>
      <c r="AI2" s="3" t="e" vm="1">
        <v>#VALUE!</v>
      </c>
      <c r="AJ2" s="3"/>
      <c r="AK2" s="3" t="e" vm="1">
        <v>#VALUE!</v>
      </c>
      <c r="AL2" s="3"/>
      <c r="AM2" s="3" t="e" vm="1">
        <v>#VALUE!</v>
      </c>
      <c r="AN2" s="3" t="e" vm="1">
        <v>#VALUE!</v>
      </c>
      <c r="AO2" s="3" t="e" vm="1">
        <v>#VALUE!</v>
      </c>
      <c r="AP2" s="3" t="e" vm="1">
        <v>#VALUE!</v>
      </c>
      <c r="AQ2" s="3" t="e" vm="1">
        <v>#VALUE!</v>
      </c>
      <c r="AR2" s="3" t="e" vm="1">
        <v>#VALUE!</v>
      </c>
      <c r="AS2" s="3" t="e" vm="1">
        <v>#VALUE!</v>
      </c>
      <c r="AT2" s="3" t="e" vm="1">
        <v>#VALUE!</v>
      </c>
      <c r="AU2" s="3"/>
      <c r="AV2" s="3"/>
      <c r="AW2" s="3"/>
      <c r="AX2" s="3"/>
    </row>
    <row r="3" spans="1:50" x14ac:dyDescent="0.2">
      <c r="A3" s="1"/>
      <c r="C3" s="1"/>
      <c r="D3" s="2"/>
      <c r="E3" s="1"/>
      <c r="F3" s="1"/>
      <c r="G3" s="1"/>
      <c r="H3" s="1"/>
      <c r="I3" s="1"/>
      <c r="J3" s="1"/>
      <c r="K3" s="1"/>
      <c r="L3" s="1"/>
      <c r="M3" s="1"/>
      <c r="N3" s="1"/>
      <c r="O3" s="3"/>
      <c r="P3" s="3"/>
      <c r="Q3" s="3"/>
      <c r="R3" s="1"/>
      <c r="S3" s="1"/>
      <c r="T3" s="1"/>
      <c r="U3" s="1"/>
      <c r="V3" s="1"/>
      <c r="W3" s="1"/>
      <c r="X3" s="1"/>
      <c r="Y3" s="1"/>
      <c r="Z3" s="1"/>
      <c r="AA3" s="1"/>
      <c r="AB3" s="1"/>
      <c r="AC3" s="1"/>
      <c r="AD3" s="1"/>
      <c r="AE3" s="1"/>
      <c r="AF3" s="1"/>
      <c r="AG3" s="1"/>
      <c r="AI3" s="1"/>
      <c r="AJ3" s="1"/>
      <c r="AK3" s="1"/>
      <c r="AL3" s="1"/>
      <c r="AM3" s="1"/>
      <c r="AN3" s="1"/>
      <c r="AO3" s="1"/>
      <c r="AP3" s="1"/>
      <c r="AQ3" s="1"/>
      <c r="AR3" s="1"/>
      <c r="AS3" s="1"/>
      <c r="AT3" s="1"/>
      <c r="AU3" s="1"/>
      <c r="AV3" s="1"/>
      <c r="AW3" s="1"/>
      <c r="AX3" s="1"/>
    </row>
    <row r="4" spans="1:50" x14ac:dyDescent="0.2">
      <c r="A4" s="1"/>
      <c r="C4" s="1"/>
      <c r="D4" s="2"/>
      <c r="E4" s="1"/>
      <c r="F4" s="1"/>
      <c r="G4" s="1"/>
      <c r="H4" s="1"/>
      <c r="I4" s="1"/>
      <c r="J4" s="1"/>
      <c r="K4" s="1"/>
      <c r="L4" s="1"/>
      <c r="M4" s="1"/>
      <c r="N4" s="1"/>
      <c r="O4" s="3"/>
      <c r="P4" s="3"/>
      <c r="Q4" s="3"/>
      <c r="R4" s="1"/>
      <c r="S4" s="1"/>
      <c r="T4" s="1"/>
      <c r="U4" s="1"/>
      <c r="V4" s="1"/>
      <c r="W4" s="1"/>
      <c r="X4" s="1"/>
      <c r="Y4" s="1"/>
      <c r="Z4" s="1"/>
      <c r="AA4" s="1"/>
      <c r="AB4" s="1"/>
      <c r="AC4" s="1"/>
      <c r="AD4" s="1"/>
      <c r="AE4" s="1"/>
      <c r="AF4" s="1"/>
      <c r="AG4" s="1"/>
      <c r="AI4" s="1"/>
      <c r="AJ4" s="1"/>
      <c r="AK4" s="1"/>
      <c r="AL4" s="1"/>
      <c r="AM4" s="1"/>
      <c r="AN4" s="1"/>
      <c r="AO4" s="1"/>
      <c r="AP4" s="1"/>
      <c r="AQ4" s="1"/>
      <c r="AR4" s="1"/>
      <c r="AS4" s="1"/>
      <c r="AT4" s="1"/>
      <c r="AU4" s="1"/>
      <c r="AV4" s="1"/>
      <c r="AW4" s="1"/>
      <c r="AX4" s="1"/>
    </row>
    <row r="5" spans="1:50" ht="16" thickBot="1" x14ac:dyDescent="0.25">
      <c r="A5" s="1"/>
      <c r="C5" s="1"/>
      <c r="D5" s="2"/>
      <c r="E5" s="1"/>
      <c r="F5" s="1"/>
      <c r="G5" s="1"/>
      <c r="H5" s="1"/>
      <c r="I5" s="1"/>
      <c r="J5" s="1"/>
      <c r="K5" s="1"/>
      <c r="L5" s="1"/>
      <c r="M5" s="1"/>
      <c r="N5" s="1"/>
      <c r="O5" s="3"/>
      <c r="P5" s="3"/>
      <c r="Q5" s="3"/>
      <c r="R5" s="1"/>
      <c r="S5" s="1"/>
      <c r="T5" s="1"/>
      <c r="U5" s="1"/>
      <c r="V5" s="1"/>
      <c r="W5" s="1"/>
      <c r="X5" s="1"/>
      <c r="Y5" s="1"/>
      <c r="Z5" s="1"/>
      <c r="AA5" s="1"/>
      <c r="AB5" s="1"/>
      <c r="AC5" s="1"/>
      <c r="AD5" s="1"/>
      <c r="AE5" s="1"/>
      <c r="AF5" s="1"/>
      <c r="AG5" s="1"/>
      <c r="AI5" s="1"/>
      <c r="AJ5" s="1"/>
      <c r="AK5" s="1"/>
      <c r="AL5" s="1"/>
      <c r="AM5" s="1"/>
      <c r="AN5" s="1"/>
      <c r="AO5" s="1"/>
      <c r="AP5" s="1"/>
      <c r="AQ5" s="1"/>
      <c r="AR5" s="1"/>
      <c r="AS5" s="1"/>
      <c r="AT5" s="1"/>
      <c r="AU5" s="1"/>
      <c r="AV5" s="1"/>
      <c r="AW5" s="1"/>
      <c r="AX5" s="1"/>
    </row>
    <row r="6" spans="1:50" ht="21" customHeight="1" x14ac:dyDescent="0.2">
      <c r="A6" s="216" t="s">
        <v>0</v>
      </c>
      <c r="B6" s="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8"/>
      <c r="AI6" s="1"/>
      <c r="AJ6" s="1"/>
      <c r="AK6" s="207" t="s">
        <v>1</v>
      </c>
      <c r="AL6" s="208"/>
      <c r="AM6" s="208"/>
      <c r="AN6" s="208"/>
      <c r="AO6" s="208"/>
      <c r="AP6" s="208"/>
      <c r="AQ6" s="208"/>
      <c r="AR6" s="208"/>
      <c r="AS6" s="208"/>
      <c r="AT6" s="209"/>
      <c r="AU6" s="1"/>
      <c r="AV6" s="1"/>
      <c r="AW6" s="1"/>
      <c r="AX6" s="1"/>
    </row>
    <row r="7" spans="1:50" ht="14.5" customHeight="1" x14ac:dyDescent="0.2">
      <c r="A7" s="1"/>
      <c r="B7" s="1"/>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8"/>
      <c r="AI7" s="1"/>
      <c r="AJ7" s="1"/>
      <c r="AK7" s="210"/>
      <c r="AL7" s="211"/>
      <c r="AM7" s="211"/>
      <c r="AN7" s="211"/>
      <c r="AO7" s="211"/>
      <c r="AP7" s="211"/>
      <c r="AQ7" s="211"/>
      <c r="AR7" s="211"/>
      <c r="AS7" s="211"/>
      <c r="AT7" s="212"/>
      <c r="AU7" s="1"/>
      <c r="AV7" s="1"/>
      <c r="AW7" s="1"/>
      <c r="AX7" s="1"/>
    </row>
    <row r="8" spans="1:50" ht="15" customHeight="1" thickBot="1" x14ac:dyDescent="0.25">
      <c r="A8" s="1"/>
      <c r="B8" s="1"/>
      <c r="C8" s="9"/>
      <c r="D8" s="9"/>
      <c r="E8" s="9"/>
      <c r="F8" s="9"/>
      <c r="G8" s="9"/>
      <c r="H8" s="9"/>
      <c r="I8" s="9"/>
      <c r="J8" s="9"/>
      <c r="K8" s="9"/>
      <c r="L8" s="9"/>
      <c r="M8" s="9"/>
      <c r="N8" s="9"/>
      <c r="O8" s="9"/>
      <c r="P8" s="7"/>
      <c r="Q8" s="7"/>
      <c r="R8" s="9"/>
      <c r="S8" s="9"/>
      <c r="T8" s="9"/>
      <c r="U8" s="9"/>
      <c r="V8" s="9"/>
      <c r="W8" s="9"/>
      <c r="X8" s="9"/>
      <c r="Y8" s="9"/>
      <c r="Z8" s="9"/>
      <c r="AA8" s="9"/>
      <c r="AB8" s="9"/>
      <c r="AC8" s="9"/>
      <c r="AD8" s="9"/>
      <c r="AE8" s="9"/>
      <c r="AF8" s="9"/>
      <c r="AG8" s="9"/>
      <c r="AH8" s="10"/>
      <c r="AI8" s="1"/>
      <c r="AJ8" s="1"/>
      <c r="AK8" s="213"/>
      <c r="AL8" s="214"/>
      <c r="AM8" s="214"/>
      <c r="AN8" s="214"/>
      <c r="AO8" s="214"/>
      <c r="AP8" s="214"/>
      <c r="AQ8" s="214"/>
      <c r="AR8" s="214"/>
      <c r="AS8" s="214"/>
      <c r="AT8" s="215"/>
      <c r="AU8" s="1"/>
      <c r="AV8" s="1"/>
      <c r="AW8" s="1"/>
      <c r="AX8" s="1"/>
    </row>
    <row r="9" spans="1:50" ht="116" thickBot="1" x14ac:dyDescent="0.4">
      <c r="A9" s="11" t="s">
        <v>2</v>
      </c>
      <c r="B9" s="11"/>
      <c r="C9" s="12" t="s">
        <v>3</v>
      </c>
      <c r="D9" s="13" t="s">
        <v>4</v>
      </c>
      <c r="E9" s="14" t="s">
        <v>5</v>
      </c>
      <c r="F9" s="15" t="s">
        <v>6</v>
      </c>
      <c r="G9" s="15" t="s">
        <v>7</v>
      </c>
      <c r="H9" s="15" t="s">
        <v>8</v>
      </c>
      <c r="I9" s="15" t="s">
        <v>9</v>
      </c>
      <c r="J9" s="15" t="s">
        <v>10</v>
      </c>
      <c r="K9" s="15" t="s">
        <v>11</v>
      </c>
      <c r="L9" s="16" t="s">
        <v>12</v>
      </c>
      <c r="M9" s="16" t="s">
        <v>13</v>
      </c>
      <c r="N9" s="16" t="s">
        <v>14</v>
      </c>
      <c r="O9" s="17" t="s">
        <v>15</v>
      </c>
      <c r="P9" s="18" t="s">
        <v>16</v>
      </c>
      <c r="Q9" s="19" t="s">
        <v>17</v>
      </c>
      <c r="R9" s="20" t="s">
        <v>18</v>
      </c>
      <c r="S9" s="21" t="s">
        <v>19</v>
      </c>
      <c r="T9" s="15" t="s">
        <v>20</v>
      </c>
      <c r="U9" s="22" t="s">
        <v>21</v>
      </c>
      <c r="V9" s="23" t="s">
        <v>22</v>
      </c>
      <c r="W9" s="24" t="s">
        <v>23</v>
      </c>
      <c r="X9" s="25" t="s">
        <v>24</v>
      </c>
      <c r="Y9" s="26" t="s">
        <v>25</v>
      </c>
      <c r="Z9" s="27" t="s">
        <v>26</v>
      </c>
      <c r="AA9" s="21" t="s">
        <v>27</v>
      </c>
      <c r="AB9" s="28" t="s">
        <v>8</v>
      </c>
      <c r="AC9" s="28" t="s">
        <v>28</v>
      </c>
      <c r="AD9" s="28" t="s">
        <v>29</v>
      </c>
      <c r="AE9" s="29" t="s">
        <v>30</v>
      </c>
      <c r="AF9" s="30" t="s">
        <v>31</v>
      </c>
      <c r="AG9" s="30" t="s">
        <v>32</v>
      </c>
      <c r="AH9" s="31"/>
      <c r="AI9" s="32" t="s">
        <v>33</v>
      </c>
      <c r="AJ9" s="33"/>
      <c r="AK9" s="34" t="s">
        <v>34</v>
      </c>
      <c r="AL9" s="35" t="s">
        <v>35</v>
      </c>
      <c r="AM9" s="36" t="s">
        <v>36</v>
      </c>
      <c r="AN9" s="37" t="s">
        <v>37</v>
      </c>
      <c r="AO9" s="37" t="s">
        <v>38</v>
      </c>
      <c r="AP9" s="37" t="s">
        <v>39</v>
      </c>
      <c r="AQ9" s="37" t="s">
        <v>40</v>
      </c>
      <c r="AR9" s="37" t="s">
        <v>41</v>
      </c>
      <c r="AS9" s="38" t="s">
        <v>42</v>
      </c>
      <c r="AT9" s="39" t="s">
        <v>43</v>
      </c>
      <c r="AU9" s="1"/>
      <c r="AV9" s="1"/>
      <c r="AW9" s="1"/>
      <c r="AX9" s="1"/>
    </row>
    <row r="10" spans="1:50" ht="50.25" customHeight="1" x14ac:dyDescent="0.2">
      <c r="A10" s="40">
        <v>1</v>
      </c>
      <c r="B10" s="40"/>
      <c r="C10" s="41" t="s">
        <v>44</v>
      </c>
      <c r="D10" s="42">
        <v>189</v>
      </c>
      <c r="E10" s="43">
        <v>129</v>
      </c>
      <c r="F10" s="44" t="s">
        <v>45</v>
      </c>
      <c r="G10" s="44">
        <v>1.44</v>
      </c>
      <c r="H10" s="45">
        <v>850</v>
      </c>
      <c r="I10" s="46">
        <v>2.4</v>
      </c>
      <c r="J10" s="46">
        <v>120</v>
      </c>
      <c r="K10" s="47"/>
      <c r="L10" s="48">
        <v>94</v>
      </c>
      <c r="M10" s="48" t="s">
        <v>46</v>
      </c>
      <c r="N10" s="49" t="s">
        <v>47</v>
      </c>
      <c r="O10" s="50">
        <v>5</v>
      </c>
      <c r="P10" s="51">
        <v>118</v>
      </c>
      <c r="Q10" s="52">
        <v>10</v>
      </c>
      <c r="R10" s="53">
        <v>57</v>
      </c>
      <c r="S10" s="54">
        <v>9</v>
      </c>
      <c r="T10" s="55">
        <v>28</v>
      </c>
      <c r="U10" s="56">
        <v>64</v>
      </c>
      <c r="V10" s="57">
        <v>8</v>
      </c>
      <c r="W10" s="58">
        <v>51</v>
      </c>
      <c r="X10" s="59">
        <v>9</v>
      </c>
      <c r="Y10" s="60">
        <v>4.7699999999999996</v>
      </c>
      <c r="Z10" s="61">
        <v>9</v>
      </c>
      <c r="AA10" s="62">
        <f t="shared" ref="AA10:AA15" si="0">((70/R10)/E10)*1000</f>
        <v>9.5199238406092768</v>
      </c>
      <c r="AB10" s="63">
        <f t="shared" ref="AB10:AB15" si="1">H10</f>
        <v>850</v>
      </c>
      <c r="AC10" s="64">
        <v>33.5</v>
      </c>
      <c r="AD10" s="65">
        <f t="shared" ref="AD10:AD15" si="2">(AC10/AB10)*100</f>
        <v>3.9411764705882355</v>
      </c>
      <c r="AE10" s="66">
        <v>7</v>
      </c>
      <c r="AF10" s="67">
        <f t="shared" ref="AF10:AF39" si="3">SUM(O10,Q10,S10,V10,X10,Z10,AA10,AE10)</f>
        <v>66.51992384060928</v>
      </c>
      <c r="AG10" s="68">
        <f t="shared" ref="AG10:AG15" si="4">D10/AF10</f>
        <v>2.8412540046328001</v>
      </c>
      <c r="AH10" s="69"/>
      <c r="AI10" s="70" t="s">
        <v>48</v>
      </c>
      <c r="AJ10" s="71"/>
      <c r="AK10" s="72">
        <v>46</v>
      </c>
      <c r="AL10" s="73">
        <f t="shared" ref="AL10:AL15" si="5">(AK10*AC10)/16</f>
        <v>96.3125</v>
      </c>
      <c r="AM10" s="74" t="s">
        <v>49</v>
      </c>
      <c r="AN10" s="75">
        <v>0</v>
      </c>
      <c r="AO10" s="75">
        <v>0</v>
      </c>
      <c r="AP10" s="76" t="s">
        <v>50</v>
      </c>
      <c r="AQ10" s="76" t="s">
        <v>51</v>
      </c>
      <c r="AR10" s="77"/>
      <c r="AS10" s="78">
        <f t="shared" ref="AS10:AS15" si="6">AK10*0.5</f>
        <v>23</v>
      </c>
      <c r="AT10" s="79">
        <f t="shared" ref="AT10:AT39" si="7">AF10+AS10</f>
        <v>89.51992384060928</v>
      </c>
      <c r="AU10" s="1"/>
      <c r="AV10" s="1"/>
      <c r="AW10" s="1"/>
      <c r="AX10" s="1"/>
    </row>
    <row r="11" spans="1:50" ht="45" customHeight="1" x14ac:dyDescent="0.2">
      <c r="A11" s="80">
        <v>2</v>
      </c>
      <c r="B11" s="80"/>
      <c r="C11" s="81" t="s">
        <v>52</v>
      </c>
      <c r="D11" s="82">
        <v>164</v>
      </c>
      <c r="E11" s="48">
        <v>117</v>
      </c>
      <c r="F11" s="44" t="s">
        <v>53</v>
      </c>
      <c r="G11" s="44">
        <v>1.35</v>
      </c>
      <c r="H11" s="83">
        <v>780</v>
      </c>
      <c r="I11" s="84"/>
      <c r="J11" s="85">
        <v>120</v>
      </c>
      <c r="K11" s="86"/>
      <c r="L11" s="48">
        <v>95</v>
      </c>
      <c r="M11" s="48" t="s">
        <v>54</v>
      </c>
      <c r="N11" s="87"/>
      <c r="O11" s="88">
        <v>5</v>
      </c>
      <c r="P11" s="89">
        <v>72</v>
      </c>
      <c r="Q11" s="90">
        <v>8</v>
      </c>
      <c r="R11" s="91">
        <v>57</v>
      </c>
      <c r="S11" s="92">
        <v>9</v>
      </c>
      <c r="T11" s="93">
        <v>31</v>
      </c>
      <c r="U11" s="56">
        <v>62</v>
      </c>
      <c r="V11" s="57">
        <v>8</v>
      </c>
      <c r="W11" s="58">
        <v>53</v>
      </c>
      <c r="X11" s="59">
        <v>8</v>
      </c>
      <c r="Y11" s="60">
        <v>4.1399999999999997</v>
      </c>
      <c r="Z11" s="61">
        <v>8</v>
      </c>
      <c r="AA11" s="62">
        <f t="shared" si="0"/>
        <v>10.49632628579997</v>
      </c>
      <c r="AB11" s="63">
        <f t="shared" si="1"/>
        <v>780</v>
      </c>
      <c r="AC11" s="94">
        <v>29</v>
      </c>
      <c r="AD11" s="65">
        <f t="shared" si="2"/>
        <v>3.7179487179487181</v>
      </c>
      <c r="AE11" s="95">
        <v>6</v>
      </c>
      <c r="AF11" s="67">
        <f t="shared" si="3"/>
        <v>62.496326285799967</v>
      </c>
      <c r="AG11" s="68">
        <f t="shared" si="4"/>
        <v>2.6241542462834824</v>
      </c>
      <c r="AH11" s="69"/>
      <c r="AI11" s="70" t="s">
        <v>55</v>
      </c>
      <c r="AJ11" s="71"/>
      <c r="AK11" s="72">
        <v>2</v>
      </c>
      <c r="AL11" s="73">
        <f t="shared" si="5"/>
        <v>3.625</v>
      </c>
      <c r="AM11" s="74" t="s">
        <v>49</v>
      </c>
      <c r="AN11" s="76"/>
      <c r="AO11" s="77"/>
      <c r="AP11" s="77"/>
      <c r="AQ11" s="77"/>
      <c r="AR11" s="77"/>
      <c r="AS11" s="78">
        <f t="shared" si="6"/>
        <v>1</v>
      </c>
      <c r="AT11" s="67">
        <f t="shared" si="7"/>
        <v>63.496326285799967</v>
      </c>
      <c r="AU11" s="1"/>
      <c r="AV11" s="1"/>
      <c r="AW11" s="1"/>
      <c r="AX11" s="1"/>
    </row>
    <row r="12" spans="1:50" ht="119.25" customHeight="1" x14ac:dyDescent="0.2">
      <c r="A12" s="80">
        <v>3</v>
      </c>
      <c r="B12" s="80"/>
      <c r="C12" s="81" t="s">
        <v>56</v>
      </c>
      <c r="D12" s="82">
        <v>219</v>
      </c>
      <c r="E12" s="48">
        <v>111</v>
      </c>
      <c r="F12" s="44" t="s">
        <v>57</v>
      </c>
      <c r="G12" s="44">
        <v>1.28</v>
      </c>
      <c r="H12" s="83">
        <v>720</v>
      </c>
      <c r="I12" s="85">
        <v>2.15</v>
      </c>
      <c r="J12" s="85">
        <v>72</v>
      </c>
      <c r="K12" s="86"/>
      <c r="L12" s="48">
        <v>94</v>
      </c>
      <c r="M12" s="48" t="s">
        <v>58</v>
      </c>
      <c r="N12" s="87"/>
      <c r="O12" s="88">
        <v>0</v>
      </c>
      <c r="P12" s="89">
        <v>71</v>
      </c>
      <c r="Q12" s="90">
        <v>8</v>
      </c>
      <c r="R12" s="91">
        <v>65</v>
      </c>
      <c r="S12" s="92">
        <v>7</v>
      </c>
      <c r="T12" s="93">
        <v>28</v>
      </c>
      <c r="U12" s="96">
        <v>88</v>
      </c>
      <c r="V12" s="97">
        <v>3</v>
      </c>
      <c r="W12" s="98">
        <v>52</v>
      </c>
      <c r="X12" s="99">
        <v>9</v>
      </c>
      <c r="Y12" s="100">
        <v>3.64</v>
      </c>
      <c r="Z12" s="101">
        <v>6</v>
      </c>
      <c r="AA12" s="62">
        <f t="shared" si="0"/>
        <v>9.7020097020097023</v>
      </c>
      <c r="AB12" s="63">
        <f t="shared" si="1"/>
        <v>720</v>
      </c>
      <c r="AC12" s="94">
        <v>25.5</v>
      </c>
      <c r="AD12" s="65">
        <f t="shared" si="2"/>
        <v>3.5416666666666665</v>
      </c>
      <c r="AE12" s="95">
        <v>6</v>
      </c>
      <c r="AF12" s="67">
        <f t="shared" si="3"/>
        <v>48.702009702009704</v>
      </c>
      <c r="AG12" s="68">
        <f t="shared" si="4"/>
        <v>4.4967343512102111</v>
      </c>
      <c r="AH12" s="69"/>
      <c r="AI12" s="102" t="s">
        <v>59</v>
      </c>
      <c r="AJ12" s="71"/>
      <c r="AK12" s="72">
        <v>13</v>
      </c>
      <c r="AL12" s="73">
        <f t="shared" si="5"/>
        <v>20.71875</v>
      </c>
      <c r="AM12" s="74" t="s">
        <v>49</v>
      </c>
      <c r="AN12" s="75">
        <v>0</v>
      </c>
      <c r="AO12" s="77"/>
      <c r="AP12" s="77"/>
      <c r="AQ12" s="77"/>
      <c r="AR12" s="77"/>
      <c r="AS12" s="78">
        <f t="shared" si="6"/>
        <v>6.5</v>
      </c>
      <c r="AT12" s="67">
        <f t="shared" si="7"/>
        <v>55.202009702009704</v>
      </c>
      <c r="AU12" s="1"/>
      <c r="AV12" s="1"/>
      <c r="AW12" s="1"/>
      <c r="AX12" s="1"/>
    </row>
    <row r="13" spans="1:50" ht="88.5" customHeight="1" x14ac:dyDescent="0.2">
      <c r="A13" s="80">
        <v>4</v>
      </c>
      <c r="B13" s="80"/>
      <c r="C13" s="81" t="s">
        <v>60</v>
      </c>
      <c r="D13" s="82">
        <v>149</v>
      </c>
      <c r="E13" s="48">
        <v>101</v>
      </c>
      <c r="F13" s="44" t="s">
        <v>61</v>
      </c>
      <c r="G13" s="44">
        <v>1.42</v>
      </c>
      <c r="H13" s="83">
        <v>500</v>
      </c>
      <c r="I13" s="85">
        <v>7.7</v>
      </c>
      <c r="J13" s="85">
        <v>120</v>
      </c>
      <c r="K13" s="86"/>
      <c r="L13" s="48">
        <v>90</v>
      </c>
      <c r="M13" s="48">
        <v>20</v>
      </c>
      <c r="N13" s="87"/>
      <c r="O13" s="88">
        <v>0</v>
      </c>
      <c r="P13" s="89">
        <v>120</v>
      </c>
      <c r="Q13" s="90">
        <v>10</v>
      </c>
      <c r="R13" s="91">
        <v>82</v>
      </c>
      <c r="S13" s="92">
        <v>2</v>
      </c>
      <c r="T13" s="93">
        <v>55</v>
      </c>
      <c r="U13" s="103" t="s">
        <v>62</v>
      </c>
      <c r="V13" s="97">
        <v>0</v>
      </c>
      <c r="W13" s="104" t="s">
        <v>63</v>
      </c>
      <c r="X13" s="99">
        <v>1</v>
      </c>
      <c r="Y13" s="100">
        <v>2.7</v>
      </c>
      <c r="Z13" s="101">
        <v>3</v>
      </c>
      <c r="AA13" s="62">
        <f t="shared" si="0"/>
        <v>8.4520647186669891</v>
      </c>
      <c r="AB13" s="63">
        <f t="shared" si="1"/>
        <v>500</v>
      </c>
      <c r="AC13" s="94">
        <v>19</v>
      </c>
      <c r="AD13" s="65">
        <f t="shared" si="2"/>
        <v>3.8</v>
      </c>
      <c r="AE13" s="95">
        <v>7</v>
      </c>
      <c r="AF13" s="67">
        <f t="shared" si="3"/>
        <v>31.452064718666989</v>
      </c>
      <c r="AG13" s="68">
        <f t="shared" si="4"/>
        <v>4.7373678431854307</v>
      </c>
      <c r="AH13" s="105"/>
      <c r="AI13" s="102" t="s">
        <v>64</v>
      </c>
      <c r="AJ13" s="71"/>
      <c r="AK13" s="72">
        <v>15</v>
      </c>
      <c r="AL13" s="106">
        <f t="shared" si="5"/>
        <v>17.8125</v>
      </c>
      <c r="AM13" s="74" t="s">
        <v>49</v>
      </c>
      <c r="AN13" s="76" t="s">
        <v>65</v>
      </c>
      <c r="AO13" s="77"/>
      <c r="AP13" s="77"/>
      <c r="AQ13" s="77"/>
      <c r="AR13" s="77"/>
      <c r="AS13" s="78">
        <f t="shared" si="6"/>
        <v>7.5</v>
      </c>
      <c r="AT13" s="67">
        <f t="shared" si="7"/>
        <v>38.952064718666989</v>
      </c>
      <c r="AU13" s="1"/>
      <c r="AV13" s="1"/>
      <c r="AW13" s="1"/>
      <c r="AX13" s="1"/>
    </row>
    <row r="14" spans="1:50" ht="111" customHeight="1" x14ac:dyDescent="0.2">
      <c r="A14" s="80">
        <v>5</v>
      </c>
      <c r="B14" s="80"/>
      <c r="C14" s="81" t="s">
        <v>66</v>
      </c>
      <c r="D14" s="82">
        <v>69</v>
      </c>
      <c r="E14" s="48">
        <v>110</v>
      </c>
      <c r="F14" s="44" t="s">
        <v>67</v>
      </c>
      <c r="G14" s="44">
        <v>1.37</v>
      </c>
      <c r="H14" s="83">
        <v>600</v>
      </c>
      <c r="I14" s="85">
        <v>3.1</v>
      </c>
      <c r="J14" s="85">
        <v>105</v>
      </c>
      <c r="K14" s="86"/>
      <c r="L14" s="48">
        <v>90</v>
      </c>
      <c r="M14" s="107" t="s">
        <v>68</v>
      </c>
      <c r="N14" s="108"/>
      <c r="O14" s="88">
        <v>0</v>
      </c>
      <c r="P14" s="89">
        <v>50</v>
      </c>
      <c r="Q14" s="90">
        <v>6</v>
      </c>
      <c r="R14" s="91">
        <v>104</v>
      </c>
      <c r="S14" s="92">
        <v>1</v>
      </c>
      <c r="T14" s="93">
        <v>40</v>
      </c>
      <c r="U14" s="96" t="s">
        <v>69</v>
      </c>
      <c r="V14" s="97">
        <v>0</v>
      </c>
      <c r="W14" s="98">
        <v>67</v>
      </c>
      <c r="X14" s="99">
        <v>1</v>
      </c>
      <c r="Y14" s="100">
        <v>2.36</v>
      </c>
      <c r="Z14" s="101">
        <v>4</v>
      </c>
      <c r="AA14" s="109">
        <f t="shared" si="0"/>
        <v>6.1188811188811192</v>
      </c>
      <c r="AB14" s="110">
        <f t="shared" si="1"/>
        <v>600</v>
      </c>
      <c r="AC14" s="94">
        <v>17.5</v>
      </c>
      <c r="AD14" s="65">
        <f t="shared" si="2"/>
        <v>2.9166666666666665</v>
      </c>
      <c r="AE14" s="95">
        <v>3</v>
      </c>
      <c r="AF14" s="67">
        <f t="shared" si="3"/>
        <v>21.11888111888112</v>
      </c>
      <c r="AG14" s="68">
        <f t="shared" si="4"/>
        <v>3.2672185430463574</v>
      </c>
      <c r="AH14" s="69"/>
      <c r="AI14" s="102" t="s">
        <v>70</v>
      </c>
      <c r="AJ14" s="71"/>
      <c r="AK14" s="72">
        <v>42</v>
      </c>
      <c r="AL14" s="73">
        <f t="shared" si="5"/>
        <v>45.9375</v>
      </c>
      <c r="AM14" s="74" t="s">
        <v>49</v>
      </c>
      <c r="AN14" s="76" t="s">
        <v>71</v>
      </c>
      <c r="AO14" s="76" t="s">
        <v>72</v>
      </c>
      <c r="AP14" s="76" t="s">
        <v>72</v>
      </c>
      <c r="AQ14" s="76" t="s">
        <v>72</v>
      </c>
      <c r="AR14" s="77"/>
      <c r="AS14" s="78">
        <f t="shared" si="6"/>
        <v>21</v>
      </c>
      <c r="AT14" s="67">
        <f t="shared" si="7"/>
        <v>42.11888111888112</v>
      </c>
      <c r="AU14" s="1"/>
      <c r="AV14" s="1"/>
      <c r="AW14" s="1"/>
      <c r="AX14" s="1"/>
    </row>
    <row r="15" spans="1:50" ht="105" customHeight="1" x14ac:dyDescent="0.2">
      <c r="A15" s="80">
        <v>6</v>
      </c>
      <c r="B15" s="80"/>
      <c r="C15" s="81" t="s">
        <v>73</v>
      </c>
      <c r="D15" s="82">
        <v>147</v>
      </c>
      <c r="E15" s="48">
        <v>101</v>
      </c>
      <c r="F15" s="44" t="s">
        <v>74</v>
      </c>
      <c r="G15" s="44">
        <v>1.27</v>
      </c>
      <c r="H15" s="83">
        <v>575</v>
      </c>
      <c r="I15" s="85">
        <v>2.2000000000000002</v>
      </c>
      <c r="J15" s="85" t="s">
        <v>75</v>
      </c>
      <c r="K15" s="86"/>
      <c r="L15" s="48">
        <v>90</v>
      </c>
      <c r="M15" s="48">
        <v>40</v>
      </c>
      <c r="N15" s="87"/>
      <c r="O15" s="88">
        <v>0</v>
      </c>
      <c r="P15" s="89">
        <v>15</v>
      </c>
      <c r="Q15" s="90">
        <v>2</v>
      </c>
      <c r="R15" s="91">
        <v>87</v>
      </c>
      <c r="S15" s="92">
        <v>3</v>
      </c>
      <c r="T15" s="93">
        <v>30</v>
      </c>
      <c r="U15" s="96" t="s">
        <v>76</v>
      </c>
      <c r="V15" s="97">
        <v>0</v>
      </c>
      <c r="W15" s="111"/>
      <c r="X15" s="112"/>
      <c r="Y15" s="100">
        <v>2.35</v>
      </c>
      <c r="Z15" s="101">
        <v>2</v>
      </c>
      <c r="AA15" s="109">
        <f t="shared" si="0"/>
        <v>7.9663138727665874</v>
      </c>
      <c r="AB15" s="110">
        <f t="shared" si="1"/>
        <v>575</v>
      </c>
      <c r="AC15" s="94">
        <v>16.5</v>
      </c>
      <c r="AD15" s="65">
        <f t="shared" si="2"/>
        <v>2.8695652173913042</v>
      </c>
      <c r="AE15" s="95">
        <v>3</v>
      </c>
      <c r="AF15" s="67">
        <f t="shared" si="3"/>
        <v>17.966313872766587</v>
      </c>
      <c r="AG15" s="68">
        <f t="shared" si="4"/>
        <v>8.181978843352125</v>
      </c>
      <c r="AH15" s="105"/>
      <c r="AI15" s="102" t="s">
        <v>77</v>
      </c>
      <c r="AJ15" s="113"/>
      <c r="AK15" s="72">
        <v>18</v>
      </c>
      <c r="AL15" s="106">
        <f t="shared" si="5"/>
        <v>18.5625</v>
      </c>
      <c r="AM15" s="74" t="s">
        <v>49</v>
      </c>
      <c r="AN15" s="76" t="s">
        <v>78</v>
      </c>
      <c r="AO15" s="77"/>
      <c r="AP15" s="77"/>
      <c r="AQ15" s="77"/>
      <c r="AR15" s="77"/>
      <c r="AS15" s="78">
        <f t="shared" si="6"/>
        <v>9</v>
      </c>
      <c r="AT15" s="67">
        <f t="shared" si="7"/>
        <v>26.966313872766587</v>
      </c>
      <c r="AU15" s="1"/>
      <c r="AV15" s="1"/>
      <c r="AW15" s="1"/>
      <c r="AX15" s="1"/>
    </row>
    <row r="16" spans="1:50" ht="16" x14ac:dyDescent="0.2">
      <c r="A16" s="80">
        <v>7</v>
      </c>
      <c r="B16" s="80"/>
      <c r="C16" s="80"/>
      <c r="D16" s="114"/>
      <c r="E16" s="115"/>
      <c r="F16" s="116"/>
      <c r="G16" s="116"/>
      <c r="H16" s="117"/>
      <c r="I16" s="118"/>
      <c r="J16" s="118"/>
      <c r="K16" s="119"/>
      <c r="L16" s="115"/>
      <c r="M16" s="115"/>
      <c r="N16" s="115"/>
      <c r="O16" s="120"/>
      <c r="P16" s="121"/>
      <c r="Q16" s="122"/>
      <c r="R16" s="123"/>
      <c r="S16" s="124"/>
      <c r="T16" s="125"/>
      <c r="U16" s="126"/>
      <c r="V16" s="127"/>
      <c r="W16" s="128"/>
      <c r="X16" s="129"/>
      <c r="Y16" s="130"/>
      <c r="Z16" s="131"/>
      <c r="AA16" s="132"/>
      <c r="AB16" s="133"/>
      <c r="AC16" s="134"/>
      <c r="AD16" s="135"/>
      <c r="AE16" s="136"/>
      <c r="AF16" s="67">
        <f t="shared" si="3"/>
        <v>0</v>
      </c>
      <c r="AG16" s="137"/>
      <c r="AH16" s="138"/>
      <c r="AI16" s="1"/>
      <c r="AJ16" s="139"/>
      <c r="AK16" s="140"/>
      <c r="AL16" s="141"/>
      <c r="AM16" s="142"/>
      <c r="AN16" s="143"/>
      <c r="AO16" s="143"/>
      <c r="AP16" s="143"/>
      <c r="AQ16" s="143"/>
      <c r="AR16" s="143"/>
      <c r="AS16" s="144"/>
      <c r="AT16" s="145">
        <f t="shared" si="7"/>
        <v>0</v>
      </c>
      <c r="AU16" s="1"/>
      <c r="AV16" s="1"/>
      <c r="AW16" s="1"/>
      <c r="AX16" s="1"/>
    </row>
    <row r="17" spans="1:50" ht="16" x14ac:dyDescent="0.2">
      <c r="A17" s="80">
        <v>8</v>
      </c>
      <c r="B17" s="80"/>
      <c r="C17" s="80"/>
      <c r="D17" s="114"/>
      <c r="E17" s="115"/>
      <c r="F17" s="116"/>
      <c r="G17" s="116"/>
      <c r="H17" s="117"/>
      <c r="I17" s="118"/>
      <c r="J17" s="118"/>
      <c r="K17" s="119"/>
      <c r="L17" s="115"/>
      <c r="M17" s="115"/>
      <c r="N17" s="115"/>
      <c r="O17" s="120"/>
      <c r="P17" s="121"/>
      <c r="Q17" s="122"/>
      <c r="R17" s="123"/>
      <c r="S17" s="124"/>
      <c r="T17" s="125"/>
      <c r="U17" s="126"/>
      <c r="V17" s="127"/>
      <c r="W17" s="128"/>
      <c r="X17" s="129"/>
      <c r="Y17" s="130"/>
      <c r="Z17" s="131"/>
      <c r="AA17" s="132"/>
      <c r="AB17" s="133"/>
      <c r="AC17" s="134"/>
      <c r="AD17" s="135"/>
      <c r="AE17" s="136"/>
      <c r="AF17" s="67">
        <f t="shared" si="3"/>
        <v>0</v>
      </c>
      <c r="AG17" s="137"/>
      <c r="AH17" s="138"/>
      <c r="AI17" s="1"/>
      <c r="AJ17" s="139"/>
      <c r="AK17" s="140"/>
      <c r="AL17" s="141"/>
      <c r="AM17" s="142"/>
      <c r="AN17" s="143"/>
      <c r="AO17" s="143"/>
      <c r="AP17" s="143"/>
      <c r="AQ17" s="143"/>
      <c r="AR17" s="143"/>
      <c r="AS17" s="144"/>
      <c r="AT17" s="145">
        <f t="shared" si="7"/>
        <v>0</v>
      </c>
      <c r="AU17" s="1"/>
      <c r="AV17" s="1"/>
      <c r="AW17" s="1"/>
      <c r="AX17" s="1"/>
    </row>
    <row r="18" spans="1:50" ht="16" x14ac:dyDescent="0.2">
      <c r="A18" s="80">
        <v>9</v>
      </c>
      <c r="B18" s="80"/>
      <c r="C18" s="80"/>
      <c r="D18" s="114"/>
      <c r="E18" s="115"/>
      <c r="F18" s="116"/>
      <c r="G18" s="116"/>
      <c r="H18" s="117"/>
      <c r="I18" s="118"/>
      <c r="J18" s="118"/>
      <c r="K18" s="119"/>
      <c r="L18" s="115"/>
      <c r="M18" s="115"/>
      <c r="N18" s="115"/>
      <c r="O18" s="120"/>
      <c r="P18" s="121"/>
      <c r="Q18" s="122"/>
      <c r="R18" s="123"/>
      <c r="S18" s="124"/>
      <c r="T18" s="125"/>
      <c r="U18" s="126"/>
      <c r="V18" s="127"/>
      <c r="W18" s="128"/>
      <c r="X18" s="129"/>
      <c r="Y18" s="130"/>
      <c r="Z18" s="131"/>
      <c r="AA18" s="132"/>
      <c r="AB18" s="133"/>
      <c r="AC18" s="134"/>
      <c r="AD18" s="135"/>
      <c r="AE18" s="136"/>
      <c r="AF18" s="67">
        <f t="shared" si="3"/>
        <v>0</v>
      </c>
      <c r="AG18" s="137"/>
      <c r="AH18" s="138"/>
      <c r="AI18" s="1"/>
      <c r="AJ18" s="139"/>
      <c r="AK18" s="140"/>
      <c r="AL18" s="141"/>
      <c r="AM18" s="142"/>
      <c r="AN18" s="143"/>
      <c r="AO18" s="143"/>
      <c r="AP18" s="143"/>
      <c r="AQ18" s="143"/>
      <c r="AR18" s="143"/>
      <c r="AS18" s="144"/>
      <c r="AT18" s="145">
        <f t="shared" si="7"/>
        <v>0</v>
      </c>
      <c r="AU18" s="1"/>
      <c r="AV18" s="1"/>
      <c r="AW18" s="1"/>
      <c r="AX18" s="1"/>
    </row>
    <row r="19" spans="1:50" ht="16" x14ac:dyDescent="0.2">
      <c r="A19" s="80">
        <v>10</v>
      </c>
      <c r="B19" s="80"/>
      <c r="C19" s="80"/>
      <c r="D19" s="114"/>
      <c r="E19" s="115"/>
      <c r="F19" s="116"/>
      <c r="G19" s="116"/>
      <c r="H19" s="117"/>
      <c r="I19" s="118"/>
      <c r="J19" s="118"/>
      <c r="K19" s="119"/>
      <c r="L19" s="115"/>
      <c r="M19" s="115"/>
      <c r="N19" s="115"/>
      <c r="O19" s="120"/>
      <c r="P19" s="121"/>
      <c r="Q19" s="122"/>
      <c r="R19" s="123"/>
      <c r="S19" s="124"/>
      <c r="T19" s="125"/>
      <c r="U19" s="126"/>
      <c r="V19" s="127"/>
      <c r="W19" s="128"/>
      <c r="X19" s="129"/>
      <c r="Y19" s="130"/>
      <c r="Z19" s="131"/>
      <c r="AA19" s="132"/>
      <c r="AB19" s="133"/>
      <c r="AC19" s="134"/>
      <c r="AD19" s="135"/>
      <c r="AE19" s="136"/>
      <c r="AF19" s="67">
        <f t="shared" si="3"/>
        <v>0</v>
      </c>
      <c r="AG19" s="137"/>
      <c r="AH19" s="138"/>
      <c r="AI19" s="1"/>
      <c r="AJ19" s="139"/>
      <c r="AK19" s="140"/>
      <c r="AL19" s="141"/>
      <c r="AM19" s="142"/>
      <c r="AN19" s="143"/>
      <c r="AO19" s="143"/>
      <c r="AP19" s="143"/>
      <c r="AQ19" s="143"/>
      <c r="AR19" s="143"/>
      <c r="AS19" s="144"/>
      <c r="AT19" s="145">
        <f t="shared" si="7"/>
        <v>0</v>
      </c>
      <c r="AU19" s="1"/>
      <c r="AV19" s="1"/>
      <c r="AW19" s="1"/>
      <c r="AX19" s="1"/>
    </row>
    <row r="20" spans="1:50" ht="16" x14ac:dyDescent="0.2">
      <c r="A20" s="80">
        <v>11</v>
      </c>
      <c r="B20" s="80"/>
      <c r="C20" s="80"/>
      <c r="D20" s="114"/>
      <c r="E20" s="115"/>
      <c r="F20" s="116"/>
      <c r="G20" s="116"/>
      <c r="H20" s="117"/>
      <c r="I20" s="118"/>
      <c r="J20" s="118"/>
      <c r="K20" s="119"/>
      <c r="L20" s="115"/>
      <c r="M20" s="115"/>
      <c r="N20" s="115"/>
      <c r="O20" s="120"/>
      <c r="P20" s="121"/>
      <c r="Q20" s="122"/>
      <c r="R20" s="123"/>
      <c r="S20" s="124"/>
      <c r="T20" s="125"/>
      <c r="U20" s="126"/>
      <c r="V20" s="127"/>
      <c r="W20" s="128"/>
      <c r="X20" s="129"/>
      <c r="Y20" s="130"/>
      <c r="Z20" s="131"/>
      <c r="AA20" s="132"/>
      <c r="AB20" s="133"/>
      <c r="AC20" s="134"/>
      <c r="AD20" s="135"/>
      <c r="AE20" s="136"/>
      <c r="AF20" s="67">
        <f t="shared" si="3"/>
        <v>0</v>
      </c>
      <c r="AG20" s="137"/>
      <c r="AH20" s="138"/>
      <c r="AI20" s="1"/>
      <c r="AJ20" s="139"/>
      <c r="AK20" s="140"/>
      <c r="AL20" s="141"/>
      <c r="AM20" s="142"/>
      <c r="AN20" s="143"/>
      <c r="AO20" s="143"/>
      <c r="AP20" s="143"/>
      <c r="AQ20" s="143"/>
      <c r="AR20" s="143"/>
      <c r="AS20" s="144"/>
      <c r="AT20" s="145">
        <f t="shared" si="7"/>
        <v>0</v>
      </c>
      <c r="AU20" s="1"/>
      <c r="AV20" s="1"/>
      <c r="AW20" s="1"/>
      <c r="AX20" s="1"/>
    </row>
    <row r="21" spans="1:50" ht="16" x14ac:dyDescent="0.2">
      <c r="A21" s="80">
        <v>12</v>
      </c>
      <c r="B21" s="80"/>
      <c r="C21" s="80"/>
      <c r="D21" s="114"/>
      <c r="E21" s="115"/>
      <c r="F21" s="116"/>
      <c r="G21" s="116"/>
      <c r="H21" s="117"/>
      <c r="I21" s="118"/>
      <c r="J21" s="118"/>
      <c r="K21" s="119"/>
      <c r="L21" s="115"/>
      <c r="M21" s="115"/>
      <c r="N21" s="115"/>
      <c r="O21" s="120"/>
      <c r="P21" s="121"/>
      <c r="Q21" s="122"/>
      <c r="R21" s="123"/>
      <c r="S21" s="124"/>
      <c r="T21" s="125"/>
      <c r="U21" s="126"/>
      <c r="V21" s="127"/>
      <c r="W21" s="128"/>
      <c r="X21" s="129"/>
      <c r="Y21" s="130"/>
      <c r="Z21" s="131"/>
      <c r="AA21" s="132"/>
      <c r="AB21" s="133"/>
      <c r="AC21" s="134"/>
      <c r="AD21" s="135"/>
      <c r="AE21" s="136"/>
      <c r="AF21" s="67">
        <f t="shared" si="3"/>
        <v>0</v>
      </c>
      <c r="AG21" s="137"/>
      <c r="AH21" s="138"/>
      <c r="AI21" s="1"/>
      <c r="AJ21" s="139"/>
      <c r="AK21" s="140"/>
      <c r="AL21" s="141"/>
      <c r="AM21" s="142"/>
      <c r="AN21" s="143"/>
      <c r="AO21" s="143"/>
      <c r="AP21" s="143"/>
      <c r="AQ21" s="143"/>
      <c r="AR21" s="143"/>
      <c r="AS21" s="144"/>
      <c r="AT21" s="145">
        <f t="shared" si="7"/>
        <v>0</v>
      </c>
      <c r="AU21" s="1"/>
      <c r="AV21" s="1"/>
      <c r="AW21" s="1"/>
      <c r="AX21" s="1"/>
    </row>
    <row r="22" spans="1:50" ht="16" x14ac:dyDescent="0.2">
      <c r="A22" s="80">
        <v>13</v>
      </c>
      <c r="B22" s="80"/>
      <c r="C22" s="80"/>
      <c r="D22" s="114"/>
      <c r="E22" s="115"/>
      <c r="F22" s="116"/>
      <c r="G22" s="116"/>
      <c r="H22" s="117"/>
      <c r="I22" s="118"/>
      <c r="J22" s="118"/>
      <c r="K22" s="119"/>
      <c r="L22" s="115"/>
      <c r="M22" s="115"/>
      <c r="N22" s="115"/>
      <c r="O22" s="120"/>
      <c r="P22" s="121"/>
      <c r="Q22" s="122"/>
      <c r="R22" s="123"/>
      <c r="S22" s="124"/>
      <c r="T22" s="125"/>
      <c r="U22" s="126"/>
      <c r="V22" s="127"/>
      <c r="W22" s="128"/>
      <c r="X22" s="129"/>
      <c r="Y22" s="130"/>
      <c r="Z22" s="131"/>
      <c r="AA22" s="132"/>
      <c r="AB22" s="133"/>
      <c r="AC22" s="134"/>
      <c r="AD22" s="135"/>
      <c r="AE22" s="136"/>
      <c r="AF22" s="67">
        <f t="shared" si="3"/>
        <v>0</v>
      </c>
      <c r="AG22" s="137"/>
      <c r="AH22" s="138"/>
      <c r="AI22" s="1"/>
      <c r="AJ22" s="139"/>
      <c r="AK22" s="140"/>
      <c r="AL22" s="141"/>
      <c r="AM22" s="142"/>
      <c r="AN22" s="143"/>
      <c r="AO22" s="143"/>
      <c r="AP22" s="143"/>
      <c r="AQ22" s="143"/>
      <c r="AR22" s="143"/>
      <c r="AS22" s="144"/>
      <c r="AT22" s="145">
        <f t="shared" si="7"/>
        <v>0</v>
      </c>
      <c r="AU22" s="1"/>
      <c r="AV22" s="1"/>
      <c r="AW22" s="1"/>
      <c r="AX22" s="1"/>
    </row>
    <row r="23" spans="1:50" ht="16" x14ac:dyDescent="0.2">
      <c r="A23" s="80">
        <v>14</v>
      </c>
      <c r="B23" s="80"/>
      <c r="C23" s="80"/>
      <c r="D23" s="114"/>
      <c r="E23" s="115"/>
      <c r="F23" s="146"/>
      <c r="G23" s="146"/>
      <c r="H23" s="117"/>
      <c r="I23" s="118"/>
      <c r="J23" s="118"/>
      <c r="K23" s="119"/>
      <c r="L23" s="115"/>
      <c r="M23" s="115"/>
      <c r="N23" s="115"/>
      <c r="O23" s="120"/>
      <c r="P23" s="121"/>
      <c r="Q23" s="122"/>
      <c r="R23" s="123"/>
      <c r="S23" s="124"/>
      <c r="T23" s="125"/>
      <c r="U23" s="126"/>
      <c r="V23" s="127"/>
      <c r="W23" s="128"/>
      <c r="X23" s="129"/>
      <c r="Y23" s="130"/>
      <c r="Z23" s="131"/>
      <c r="AA23" s="132"/>
      <c r="AB23" s="133"/>
      <c r="AC23" s="134"/>
      <c r="AD23" s="135"/>
      <c r="AE23" s="136"/>
      <c r="AF23" s="67">
        <f t="shared" si="3"/>
        <v>0</v>
      </c>
      <c r="AG23" s="137"/>
      <c r="AH23" s="138"/>
      <c r="AI23" s="1"/>
      <c r="AJ23" s="139"/>
      <c r="AK23" s="140"/>
      <c r="AL23" s="141"/>
      <c r="AM23" s="142"/>
      <c r="AN23" s="143"/>
      <c r="AO23" s="143"/>
      <c r="AP23" s="143"/>
      <c r="AQ23" s="143"/>
      <c r="AR23" s="143"/>
      <c r="AS23" s="144"/>
      <c r="AT23" s="145">
        <f t="shared" si="7"/>
        <v>0</v>
      </c>
      <c r="AU23" s="1"/>
      <c r="AV23" s="1"/>
      <c r="AW23" s="1"/>
      <c r="AX23" s="1"/>
    </row>
    <row r="24" spans="1:50" ht="16" x14ac:dyDescent="0.2">
      <c r="A24" s="80">
        <v>15</v>
      </c>
      <c r="B24" s="80"/>
      <c r="C24" s="80"/>
      <c r="D24" s="114"/>
      <c r="E24" s="115"/>
      <c r="F24" s="146"/>
      <c r="G24" s="146"/>
      <c r="H24" s="117"/>
      <c r="I24" s="118"/>
      <c r="J24" s="118"/>
      <c r="K24" s="119"/>
      <c r="L24" s="115"/>
      <c r="M24" s="115"/>
      <c r="N24" s="115"/>
      <c r="O24" s="120"/>
      <c r="P24" s="121"/>
      <c r="Q24" s="122"/>
      <c r="R24" s="123"/>
      <c r="S24" s="124"/>
      <c r="T24" s="125"/>
      <c r="U24" s="126"/>
      <c r="V24" s="127"/>
      <c r="W24" s="128"/>
      <c r="X24" s="129"/>
      <c r="Y24" s="130"/>
      <c r="Z24" s="131"/>
      <c r="AA24" s="132"/>
      <c r="AB24" s="133"/>
      <c r="AC24" s="134"/>
      <c r="AD24" s="135"/>
      <c r="AE24" s="136"/>
      <c r="AF24" s="67">
        <f t="shared" si="3"/>
        <v>0</v>
      </c>
      <c r="AG24" s="137"/>
      <c r="AH24" s="138"/>
      <c r="AI24" s="1"/>
      <c r="AJ24" s="139"/>
      <c r="AK24" s="140"/>
      <c r="AL24" s="141"/>
      <c r="AM24" s="142"/>
      <c r="AN24" s="143"/>
      <c r="AO24" s="143"/>
      <c r="AP24" s="143"/>
      <c r="AQ24" s="143"/>
      <c r="AR24" s="143"/>
      <c r="AS24" s="144"/>
      <c r="AT24" s="145">
        <f t="shared" si="7"/>
        <v>0</v>
      </c>
      <c r="AU24" s="1"/>
      <c r="AV24" s="1"/>
      <c r="AW24" s="1"/>
      <c r="AX24" s="1"/>
    </row>
    <row r="25" spans="1:50" ht="16" x14ac:dyDescent="0.2">
      <c r="A25" s="80">
        <v>16</v>
      </c>
      <c r="B25" s="80"/>
      <c r="C25" s="80"/>
      <c r="D25" s="114"/>
      <c r="E25" s="115"/>
      <c r="F25" s="146"/>
      <c r="G25" s="146"/>
      <c r="H25" s="117"/>
      <c r="I25" s="118"/>
      <c r="J25" s="118"/>
      <c r="K25" s="119"/>
      <c r="L25" s="115"/>
      <c r="M25" s="115"/>
      <c r="N25" s="115"/>
      <c r="O25" s="120"/>
      <c r="P25" s="121"/>
      <c r="Q25" s="122"/>
      <c r="R25" s="123"/>
      <c r="S25" s="124"/>
      <c r="T25" s="125"/>
      <c r="U25" s="126"/>
      <c r="V25" s="127"/>
      <c r="W25" s="128"/>
      <c r="X25" s="129"/>
      <c r="Y25" s="130"/>
      <c r="Z25" s="131"/>
      <c r="AA25" s="132"/>
      <c r="AB25" s="133"/>
      <c r="AC25" s="134"/>
      <c r="AD25" s="135"/>
      <c r="AE25" s="136"/>
      <c r="AF25" s="67">
        <f t="shared" si="3"/>
        <v>0</v>
      </c>
      <c r="AG25" s="137"/>
      <c r="AH25" s="138"/>
      <c r="AI25" s="1"/>
      <c r="AJ25" s="139"/>
      <c r="AK25" s="140"/>
      <c r="AL25" s="141"/>
      <c r="AM25" s="142"/>
      <c r="AN25" s="143"/>
      <c r="AO25" s="143"/>
      <c r="AP25" s="143"/>
      <c r="AQ25" s="143"/>
      <c r="AR25" s="143"/>
      <c r="AS25" s="144"/>
      <c r="AT25" s="145">
        <f t="shared" si="7"/>
        <v>0</v>
      </c>
      <c r="AU25" s="1"/>
      <c r="AV25" s="1"/>
      <c r="AW25" s="1"/>
      <c r="AX25" s="1"/>
    </row>
    <row r="26" spans="1:50" ht="16" x14ac:dyDescent="0.2">
      <c r="A26" s="80">
        <v>17</v>
      </c>
      <c r="B26" s="80"/>
      <c r="C26" s="80"/>
      <c r="D26" s="114"/>
      <c r="E26" s="115"/>
      <c r="F26" s="146"/>
      <c r="G26" s="146"/>
      <c r="H26" s="117"/>
      <c r="I26" s="118"/>
      <c r="J26" s="118"/>
      <c r="K26" s="119"/>
      <c r="L26" s="115"/>
      <c r="M26" s="115"/>
      <c r="N26" s="115"/>
      <c r="O26" s="120"/>
      <c r="P26" s="121"/>
      <c r="Q26" s="122"/>
      <c r="R26" s="123"/>
      <c r="S26" s="124"/>
      <c r="T26" s="125"/>
      <c r="U26" s="126"/>
      <c r="V26" s="127"/>
      <c r="W26" s="128"/>
      <c r="X26" s="129"/>
      <c r="Y26" s="130"/>
      <c r="Z26" s="131"/>
      <c r="AA26" s="132"/>
      <c r="AB26" s="133"/>
      <c r="AC26" s="134"/>
      <c r="AD26" s="135"/>
      <c r="AE26" s="136"/>
      <c r="AF26" s="67">
        <f t="shared" si="3"/>
        <v>0</v>
      </c>
      <c r="AG26" s="137"/>
      <c r="AH26" s="138"/>
      <c r="AI26" s="1"/>
      <c r="AJ26" s="139"/>
      <c r="AK26" s="140"/>
      <c r="AL26" s="141"/>
      <c r="AM26" s="142"/>
      <c r="AN26" s="143"/>
      <c r="AO26" s="143"/>
      <c r="AP26" s="143"/>
      <c r="AQ26" s="143"/>
      <c r="AR26" s="143"/>
      <c r="AS26" s="144"/>
      <c r="AT26" s="145">
        <f t="shared" si="7"/>
        <v>0</v>
      </c>
      <c r="AU26" s="1"/>
      <c r="AV26" s="1"/>
      <c r="AW26" s="1"/>
      <c r="AX26" s="1"/>
    </row>
    <row r="27" spans="1:50" ht="16" x14ac:dyDescent="0.2">
      <c r="A27" s="80">
        <v>18</v>
      </c>
      <c r="B27" s="80"/>
      <c r="C27" s="80"/>
      <c r="D27" s="114"/>
      <c r="E27" s="115"/>
      <c r="F27" s="146"/>
      <c r="G27" s="146"/>
      <c r="H27" s="117"/>
      <c r="I27" s="118"/>
      <c r="J27" s="118"/>
      <c r="K27" s="119"/>
      <c r="L27" s="115"/>
      <c r="M27" s="115"/>
      <c r="N27" s="115"/>
      <c r="O27" s="120"/>
      <c r="P27" s="121"/>
      <c r="Q27" s="122"/>
      <c r="R27" s="123"/>
      <c r="S27" s="124"/>
      <c r="T27" s="125"/>
      <c r="U27" s="126"/>
      <c r="V27" s="127"/>
      <c r="W27" s="128"/>
      <c r="X27" s="129"/>
      <c r="Y27" s="130"/>
      <c r="Z27" s="131"/>
      <c r="AA27" s="132"/>
      <c r="AB27" s="133"/>
      <c r="AC27" s="134"/>
      <c r="AD27" s="135"/>
      <c r="AE27" s="136"/>
      <c r="AF27" s="67">
        <f t="shared" si="3"/>
        <v>0</v>
      </c>
      <c r="AG27" s="137"/>
      <c r="AH27" s="138"/>
      <c r="AI27" s="1"/>
      <c r="AJ27" s="139"/>
      <c r="AK27" s="140"/>
      <c r="AL27" s="141"/>
      <c r="AM27" s="142"/>
      <c r="AN27" s="143"/>
      <c r="AO27" s="143"/>
      <c r="AP27" s="143"/>
      <c r="AQ27" s="143"/>
      <c r="AR27" s="143"/>
      <c r="AS27" s="144"/>
      <c r="AT27" s="145">
        <f t="shared" si="7"/>
        <v>0</v>
      </c>
      <c r="AU27" s="1"/>
      <c r="AV27" s="1"/>
      <c r="AW27" s="1"/>
      <c r="AX27" s="1"/>
    </row>
    <row r="28" spans="1:50" ht="16" x14ac:dyDescent="0.2">
      <c r="A28" s="80">
        <v>19</v>
      </c>
      <c r="B28" s="80"/>
      <c r="C28" s="80"/>
      <c r="D28" s="114"/>
      <c r="E28" s="115"/>
      <c r="F28" s="146"/>
      <c r="G28" s="146"/>
      <c r="H28" s="117"/>
      <c r="I28" s="118"/>
      <c r="J28" s="118"/>
      <c r="K28" s="119"/>
      <c r="L28" s="115"/>
      <c r="M28" s="115"/>
      <c r="N28" s="115"/>
      <c r="O28" s="120"/>
      <c r="P28" s="121"/>
      <c r="Q28" s="122"/>
      <c r="R28" s="123"/>
      <c r="S28" s="124"/>
      <c r="T28" s="125"/>
      <c r="U28" s="126"/>
      <c r="V28" s="127"/>
      <c r="W28" s="128"/>
      <c r="X28" s="129"/>
      <c r="Y28" s="130"/>
      <c r="Z28" s="131"/>
      <c r="AA28" s="132"/>
      <c r="AB28" s="133"/>
      <c r="AC28" s="134"/>
      <c r="AD28" s="135"/>
      <c r="AE28" s="136"/>
      <c r="AF28" s="67">
        <f t="shared" si="3"/>
        <v>0</v>
      </c>
      <c r="AG28" s="137"/>
      <c r="AH28" s="138"/>
      <c r="AI28" s="1"/>
      <c r="AJ28" s="139"/>
      <c r="AK28" s="140"/>
      <c r="AL28" s="141"/>
      <c r="AM28" s="142"/>
      <c r="AN28" s="143"/>
      <c r="AO28" s="143"/>
      <c r="AP28" s="143"/>
      <c r="AQ28" s="143"/>
      <c r="AR28" s="143"/>
      <c r="AS28" s="144"/>
      <c r="AT28" s="145">
        <f t="shared" si="7"/>
        <v>0</v>
      </c>
      <c r="AU28" s="1"/>
      <c r="AV28" s="1"/>
      <c r="AW28" s="1"/>
      <c r="AX28" s="1"/>
    </row>
    <row r="29" spans="1:50" ht="16" x14ac:dyDescent="0.2">
      <c r="A29" s="80">
        <v>20</v>
      </c>
      <c r="B29" s="80"/>
      <c r="C29" s="80"/>
      <c r="D29" s="114"/>
      <c r="E29" s="115"/>
      <c r="F29" s="146"/>
      <c r="G29" s="146"/>
      <c r="H29" s="117"/>
      <c r="I29" s="118"/>
      <c r="J29" s="118"/>
      <c r="K29" s="119"/>
      <c r="L29" s="115"/>
      <c r="M29" s="115"/>
      <c r="N29" s="115"/>
      <c r="O29" s="120"/>
      <c r="P29" s="121"/>
      <c r="Q29" s="122"/>
      <c r="R29" s="123"/>
      <c r="S29" s="124"/>
      <c r="T29" s="125"/>
      <c r="U29" s="126"/>
      <c r="V29" s="127"/>
      <c r="W29" s="128"/>
      <c r="X29" s="129"/>
      <c r="Y29" s="130"/>
      <c r="Z29" s="131"/>
      <c r="AA29" s="132"/>
      <c r="AB29" s="133"/>
      <c r="AC29" s="134"/>
      <c r="AD29" s="135"/>
      <c r="AE29" s="136"/>
      <c r="AF29" s="67">
        <f t="shared" si="3"/>
        <v>0</v>
      </c>
      <c r="AG29" s="137"/>
      <c r="AH29" s="138"/>
      <c r="AI29" s="1"/>
      <c r="AJ29" s="139"/>
      <c r="AK29" s="140"/>
      <c r="AL29" s="141"/>
      <c r="AM29" s="142"/>
      <c r="AN29" s="143"/>
      <c r="AO29" s="143"/>
      <c r="AP29" s="143"/>
      <c r="AQ29" s="143"/>
      <c r="AR29" s="143"/>
      <c r="AS29" s="144"/>
      <c r="AT29" s="145">
        <f t="shared" si="7"/>
        <v>0</v>
      </c>
      <c r="AU29" s="1"/>
      <c r="AV29" s="1"/>
      <c r="AW29" s="1"/>
      <c r="AX29" s="1"/>
    </row>
    <row r="30" spans="1:50" ht="16" x14ac:dyDescent="0.2">
      <c r="A30" s="80">
        <v>21</v>
      </c>
      <c r="B30" s="80"/>
      <c r="C30" s="80"/>
      <c r="D30" s="114"/>
      <c r="E30" s="115"/>
      <c r="F30" s="146"/>
      <c r="G30" s="146"/>
      <c r="H30" s="117"/>
      <c r="I30" s="118"/>
      <c r="J30" s="118"/>
      <c r="K30" s="119"/>
      <c r="L30" s="115"/>
      <c r="M30" s="115"/>
      <c r="N30" s="115"/>
      <c r="O30" s="120"/>
      <c r="P30" s="121"/>
      <c r="Q30" s="122"/>
      <c r="R30" s="123"/>
      <c r="S30" s="124"/>
      <c r="T30" s="125"/>
      <c r="U30" s="126"/>
      <c r="V30" s="127"/>
      <c r="W30" s="128"/>
      <c r="X30" s="129"/>
      <c r="Y30" s="130"/>
      <c r="Z30" s="131"/>
      <c r="AA30" s="132"/>
      <c r="AB30" s="133"/>
      <c r="AC30" s="134"/>
      <c r="AD30" s="135"/>
      <c r="AE30" s="136"/>
      <c r="AF30" s="67">
        <f t="shared" si="3"/>
        <v>0</v>
      </c>
      <c r="AG30" s="137"/>
      <c r="AH30" s="138"/>
      <c r="AI30" s="1"/>
      <c r="AJ30" s="139"/>
      <c r="AK30" s="140"/>
      <c r="AL30" s="141"/>
      <c r="AM30" s="142"/>
      <c r="AN30" s="143"/>
      <c r="AO30" s="143"/>
      <c r="AP30" s="143"/>
      <c r="AQ30" s="143"/>
      <c r="AR30" s="143"/>
      <c r="AS30" s="144"/>
      <c r="AT30" s="145">
        <f t="shared" si="7"/>
        <v>0</v>
      </c>
      <c r="AU30" s="1"/>
      <c r="AV30" s="1"/>
      <c r="AW30" s="1"/>
      <c r="AX30" s="1"/>
    </row>
    <row r="31" spans="1:50" ht="16" x14ac:dyDescent="0.2">
      <c r="A31" s="80">
        <v>22</v>
      </c>
      <c r="B31" s="80"/>
      <c r="C31" s="80"/>
      <c r="D31" s="114"/>
      <c r="E31" s="115"/>
      <c r="F31" s="146"/>
      <c r="G31" s="146"/>
      <c r="H31" s="117"/>
      <c r="I31" s="118"/>
      <c r="J31" s="118"/>
      <c r="K31" s="119"/>
      <c r="L31" s="115"/>
      <c r="M31" s="115"/>
      <c r="N31" s="115"/>
      <c r="O31" s="120"/>
      <c r="P31" s="121"/>
      <c r="Q31" s="122"/>
      <c r="R31" s="123"/>
      <c r="S31" s="124"/>
      <c r="T31" s="125"/>
      <c r="U31" s="126"/>
      <c r="V31" s="127"/>
      <c r="W31" s="128"/>
      <c r="X31" s="129"/>
      <c r="Y31" s="130"/>
      <c r="Z31" s="131"/>
      <c r="AA31" s="132"/>
      <c r="AB31" s="133"/>
      <c r="AC31" s="134"/>
      <c r="AD31" s="135"/>
      <c r="AE31" s="136"/>
      <c r="AF31" s="67">
        <f t="shared" si="3"/>
        <v>0</v>
      </c>
      <c r="AG31" s="137"/>
      <c r="AH31" s="138"/>
      <c r="AI31" s="1"/>
      <c r="AJ31" s="139"/>
      <c r="AK31" s="140"/>
      <c r="AL31" s="141"/>
      <c r="AM31" s="142"/>
      <c r="AN31" s="143"/>
      <c r="AO31" s="143"/>
      <c r="AP31" s="143"/>
      <c r="AQ31" s="143"/>
      <c r="AR31" s="143"/>
      <c r="AS31" s="144"/>
      <c r="AT31" s="145">
        <f t="shared" si="7"/>
        <v>0</v>
      </c>
      <c r="AU31" s="1"/>
      <c r="AV31" s="1"/>
      <c r="AW31" s="1"/>
      <c r="AX31" s="1"/>
    </row>
    <row r="32" spans="1:50" ht="16" x14ac:dyDescent="0.2">
      <c r="A32" s="80">
        <v>23</v>
      </c>
      <c r="B32" s="80"/>
      <c r="C32" s="80"/>
      <c r="D32" s="114"/>
      <c r="E32" s="115"/>
      <c r="F32" s="146"/>
      <c r="G32" s="146"/>
      <c r="H32" s="117"/>
      <c r="I32" s="118"/>
      <c r="J32" s="118"/>
      <c r="K32" s="119"/>
      <c r="L32" s="115"/>
      <c r="M32" s="115"/>
      <c r="N32" s="115"/>
      <c r="O32" s="120"/>
      <c r="P32" s="121"/>
      <c r="Q32" s="122"/>
      <c r="R32" s="123"/>
      <c r="S32" s="124"/>
      <c r="T32" s="125"/>
      <c r="U32" s="126"/>
      <c r="V32" s="127"/>
      <c r="W32" s="128"/>
      <c r="X32" s="129"/>
      <c r="Y32" s="130"/>
      <c r="Z32" s="131"/>
      <c r="AA32" s="132"/>
      <c r="AB32" s="133"/>
      <c r="AC32" s="134"/>
      <c r="AD32" s="135"/>
      <c r="AE32" s="136"/>
      <c r="AF32" s="67">
        <f t="shared" si="3"/>
        <v>0</v>
      </c>
      <c r="AG32" s="137"/>
      <c r="AH32" s="138"/>
      <c r="AI32" s="1"/>
      <c r="AJ32" s="139"/>
      <c r="AK32" s="140"/>
      <c r="AL32" s="141"/>
      <c r="AM32" s="142"/>
      <c r="AN32" s="143"/>
      <c r="AO32" s="143"/>
      <c r="AP32" s="143"/>
      <c r="AQ32" s="143"/>
      <c r="AR32" s="143"/>
      <c r="AS32" s="144"/>
      <c r="AT32" s="145">
        <f t="shared" si="7"/>
        <v>0</v>
      </c>
      <c r="AU32" s="1"/>
      <c r="AV32" s="1"/>
      <c r="AW32" s="1"/>
      <c r="AX32" s="1"/>
    </row>
    <row r="33" spans="1:50" ht="16" x14ac:dyDescent="0.2">
      <c r="A33" s="80">
        <v>24</v>
      </c>
      <c r="B33" s="80"/>
      <c r="C33" s="80"/>
      <c r="D33" s="114"/>
      <c r="E33" s="115"/>
      <c r="F33" s="146"/>
      <c r="G33" s="146"/>
      <c r="H33" s="117"/>
      <c r="I33" s="118"/>
      <c r="J33" s="118"/>
      <c r="K33" s="119"/>
      <c r="L33" s="115"/>
      <c r="M33" s="115"/>
      <c r="N33" s="115"/>
      <c r="O33" s="120"/>
      <c r="P33" s="121"/>
      <c r="Q33" s="122"/>
      <c r="R33" s="123"/>
      <c r="S33" s="124"/>
      <c r="T33" s="125"/>
      <c r="U33" s="126"/>
      <c r="V33" s="127"/>
      <c r="W33" s="128"/>
      <c r="X33" s="129"/>
      <c r="Y33" s="130"/>
      <c r="Z33" s="131"/>
      <c r="AA33" s="132"/>
      <c r="AB33" s="133"/>
      <c r="AC33" s="134"/>
      <c r="AD33" s="135"/>
      <c r="AE33" s="136"/>
      <c r="AF33" s="67">
        <f t="shared" si="3"/>
        <v>0</v>
      </c>
      <c r="AG33" s="137"/>
      <c r="AH33" s="138"/>
      <c r="AI33" s="1"/>
      <c r="AJ33" s="139"/>
      <c r="AK33" s="140"/>
      <c r="AL33" s="141"/>
      <c r="AM33" s="142"/>
      <c r="AN33" s="143"/>
      <c r="AO33" s="143"/>
      <c r="AP33" s="143"/>
      <c r="AQ33" s="143"/>
      <c r="AR33" s="143"/>
      <c r="AS33" s="144"/>
      <c r="AT33" s="145">
        <f t="shared" si="7"/>
        <v>0</v>
      </c>
      <c r="AU33" s="1"/>
      <c r="AV33" s="1"/>
      <c r="AW33" s="1"/>
      <c r="AX33" s="1"/>
    </row>
    <row r="34" spans="1:50" ht="16" x14ac:dyDescent="0.2">
      <c r="A34" s="80">
        <v>25</v>
      </c>
      <c r="B34" s="80"/>
      <c r="C34" s="80"/>
      <c r="D34" s="114"/>
      <c r="E34" s="115"/>
      <c r="F34" s="146"/>
      <c r="G34" s="146"/>
      <c r="H34" s="117"/>
      <c r="I34" s="118"/>
      <c r="J34" s="118"/>
      <c r="K34" s="119"/>
      <c r="L34" s="115"/>
      <c r="M34" s="115"/>
      <c r="N34" s="115"/>
      <c r="O34" s="120"/>
      <c r="P34" s="121"/>
      <c r="Q34" s="122"/>
      <c r="R34" s="123"/>
      <c r="S34" s="124"/>
      <c r="T34" s="125"/>
      <c r="U34" s="126"/>
      <c r="V34" s="127"/>
      <c r="W34" s="128"/>
      <c r="X34" s="129"/>
      <c r="Y34" s="130"/>
      <c r="Z34" s="131"/>
      <c r="AA34" s="132"/>
      <c r="AB34" s="133"/>
      <c r="AC34" s="134"/>
      <c r="AD34" s="135"/>
      <c r="AE34" s="136"/>
      <c r="AF34" s="67">
        <f t="shared" si="3"/>
        <v>0</v>
      </c>
      <c r="AG34" s="137"/>
      <c r="AH34" s="138"/>
      <c r="AI34" s="1"/>
      <c r="AJ34" s="139"/>
      <c r="AK34" s="140"/>
      <c r="AL34" s="141"/>
      <c r="AM34" s="142"/>
      <c r="AN34" s="143"/>
      <c r="AO34" s="143"/>
      <c r="AP34" s="143"/>
      <c r="AQ34" s="143"/>
      <c r="AR34" s="143"/>
      <c r="AS34" s="144"/>
      <c r="AT34" s="145">
        <f t="shared" si="7"/>
        <v>0</v>
      </c>
      <c r="AU34" s="1"/>
      <c r="AV34" s="1"/>
      <c r="AW34" s="1"/>
      <c r="AX34" s="1"/>
    </row>
    <row r="35" spans="1:50" ht="16" x14ac:dyDescent="0.2">
      <c r="A35" s="80">
        <v>26</v>
      </c>
      <c r="B35" s="80"/>
      <c r="C35" s="80"/>
      <c r="D35" s="114"/>
      <c r="E35" s="115"/>
      <c r="F35" s="146"/>
      <c r="G35" s="146"/>
      <c r="H35" s="117"/>
      <c r="I35" s="118"/>
      <c r="J35" s="118"/>
      <c r="K35" s="119"/>
      <c r="L35" s="115"/>
      <c r="M35" s="115"/>
      <c r="N35" s="115"/>
      <c r="O35" s="120"/>
      <c r="P35" s="121"/>
      <c r="Q35" s="122"/>
      <c r="R35" s="123"/>
      <c r="S35" s="124"/>
      <c r="T35" s="125"/>
      <c r="U35" s="126"/>
      <c r="V35" s="127"/>
      <c r="W35" s="128"/>
      <c r="X35" s="129"/>
      <c r="Y35" s="130"/>
      <c r="Z35" s="131"/>
      <c r="AA35" s="132"/>
      <c r="AB35" s="133"/>
      <c r="AC35" s="134"/>
      <c r="AD35" s="135"/>
      <c r="AE35" s="136"/>
      <c r="AF35" s="67">
        <f t="shared" si="3"/>
        <v>0</v>
      </c>
      <c r="AG35" s="137"/>
      <c r="AH35" s="138"/>
      <c r="AI35" s="1"/>
      <c r="AJ35" s="139"/>
      <c r="AK35" s="140"/>
      <c r="AL35" s="141"/>
      <c r="AM35" s="142"/>
      <c r="AN35" s="143"/>
      <c r="AO35" s="143"/>
      <c r="AP35" s="143"/>
      <c r="AQ35" s="143"/>
      <c r="AR35" s="143"/>
      <c r="AS35" s="144"/>
      <c r="AT35" s="145">
        <f t="shared" si="7"/>
        <v>0</v>
      </c>
      <c r="AU35" s="1"/>
      <c r="AV35" s="1"/>
      <c r="AW35" s="1"/>
      <c r="AX35" s="1"/>
    </row>
    <row r="36" spans="1:50" ht="16" x14ac:dyDescent="0.2">
      <c r="A36" s="80">
        <v>27</v>
      </c>
      <c r="B36" s="80"/>
      <c r="C36" s="80"/>
      <c r="D36" s="114"/>
      <c r="E36" s="115"/>
      <c r="F36" s="146"/>
      <c r="G36" s="146"/>
      <c r="H36" s="117"/>
      <c r="I36" s="118"/>
      <c r="J36" s="118"/>
      <c r="K36" s="119"/>
      <c r="L36" s="115"/>
      <c r="M36" s="115"/>
      <c r="N36" s="115"/>
      <c r="O36" s="120"/>
      <c r="P36" s="121"/>
      <c r="Q36" s="122"/>
      <c r="R36" s="123"/>
      <c r="S36" s="124"/>
      <c r="T36" s="125"/>
      <c r="U36" s="126"/>
      <c r="V36" s="127"/>
      <c r="W36" s="128"/>
      <c r="X36" s="129"/>
      <c r="Y36" s="130"/>
      <c r="Z36" s="131"/>
      <c r="AA36" s="132"/>
      <c r="AB36" s="133"/>
      <c r="AC36" s="134"/>
      <c r="AD36" s="135"/>
      <c r="AE36" s="136"/>
      <c r="AF36" s="67">
        <f t="shared" si="3"/>
        <v>0</v>
      </c>
      <c r="AG36" s="137"/>
      <c r="AH36" s="138"/>
      <c r="AI36" s="1"/>
      <c r="AJ36" s="139"/>
      <c r="AK36" s="140"/>
      <c r="AL36" s="141"/>
      <c r="AM36" s="142"/>
      <c r="AN36" s="143"/>
      <c r="AO36" s="143"/>
      <c r="AP36" s="143"/>
      <c r="AQ36" s="143"/>
      <c r="AR36" s="143"/>
      <c r="AS36" s="144"/>
      <c r="AT36" s="145">
        <f t="shared" si="7"/>
        <v>0</v>
      </c>
      <c r="AU36" s="1"/>
      <c r="AV36" s="1"/>
      <c r="AW36" s="1"/>
      <c r="AX36" s="1"/>
    </row>
    <row r="37" spans="1:50" ht="16" x14ac:dyDescent="0.2">
      <c r="A37" s="80">
        <v>28</v>
      </c>
      <c r="B37" s="80"/>
      <c r="C37" s="80"/>
      <c r="D37" s="114"/>
      <c r="E37" s="115"/>
      <c r="F37" s="146"/>
      <c r="G37" s="146"/>
      <c r="H37" s="117"/>
      <c r="I37" s="118"/>
      <c r="J37" s="118"/>
      <c r="K37" s="119"/>
      <c r="L37" s="115"/>
      <c r="M37" s="115"/>
      <c r="N37" s="115"/>
      <c r="O37" s="120"/>
      <c r="P37" s="121"/>
      <c r="Q37" s="122"/>
      <c r="R37" s="123"/>
      <c r="S37" s="124"/>
      <c r="T37" s="125"/>
      <c r="U37" s="126"/>
      <c r="V37" s="127"/>
      <c r="W37" s="128"/>
      <c r="X37" s="129"/>
      <c r="Y37" s="130"/>
      <c r="Z37" s="131"/>
      <c r="AA37" s="132"/>
      <c r="AB37" s="133"/>
      <c r="AC37" s="134"/>
      <c r="AD37" s="135"/>
      <c r="AE37" s="136"/>
      <c r="AF37" s="67">
        <f t="shared" si="3"/>
        <v>0</v>
      </c>
      <c r="AG37" s="137"/>
      <c r="AH37" s="138"/>
      <c r="AI37" s="1"/>
      <c r="AJ37" s="139"/>
      <c r="AK37" s="140"/>
      <c r="AL37" s="141"/>
      <c r="AM37" s="142"/>
      <c r="AN37" s="143"/>
      <c r="AO37" s="143"/>
      <c r="AP37" s="143"/>
      <c r="AQ37" s="143"/>
      <c r="AR37" s="143"/>
      <c r="AS37" s="144"/>
      <c r="AT37" s="145">
        <f t="shared" si="7"/>
        <v>0</v>
      </c>
      <c r="AU37" s="1"/>
      <c r="AV37" s="1"/>
      <c r="AW37" s="1"/>
      <c r="AX37" s="1"/>
    </row>
    <row r="38" spans="1:50" ht="16" x14ac:dyDescent="0.2">
      <c r="A38" s="80">
        <v>29</v>
      </c>
      <c r="B38" s="80"/>
      <c r="C38" s="80"/>
      <c r="D38" s="114"/>
      <c r="E38" s="115"/>
      <c r="F38" s="146"/>
      <c r="G38" s="146"/>
      <c r="H38" s="117"/>
      <c r="I38" s="118"/>
      <c r="J38" s="118"/>
      <c r="K38" s="119"/>
      <c r="L38" s="115"/>
      <c r="M38" s="115"/>
      <c r="N38" s="115"/>
      <c r="O38" s="120"/>
      <c r="P38" s="121"/>
      <c r="Q38" s="122"/>
      <c r="R38" s="123"/>
      <c r="S38" s="124"/>
      <c r="T38" s="125"/>
      <c r="U38" s="126"/>
      <c r="V38" s="127"/>
      <c r="W38" s="128"/>
      <c r="X38" s="129"/>
      <c r="Y38" s="130"/>
      <c r="Z38" s="131"/>
      <c r="AA38" s="132"/>
      <c r="AB38" s="133"/>
      <c r="AC38" s="134"/>
      <c r="AD38" s="135"/>
      <c r="AE38" s="136"/>
      <c r="AF38" s="67">
        <f t="shared" si="3"/>
        <v>0</v>
      </c>
      <c r="AG38" s="137"/>
      <c r="AH38" s="138"/>
      <c r="AI38" s="1"/>
      <c r="AJ38" s="139"/>
      <c r="AK38" s="140"/>
      <c r="AL38" s="141"/>
      <c r="AM38" s="142"/>
      <c r="AN38" s="143"/>
      <c r="AO38" s="143"/>
      <c r="AP38" s="143"/>
      <c r="AQ38" s="143"/>
      <c r="AR38" s="143"/>
      <c r="AS38" s="144"/>
      <c r="AT38" s="145">
        <f t="shared" si="7"/>
        <v>0</v>
      </c>
      <c r="AU38" s="1"/>
      <c r="AV38" s="1"/>
      <c r="AW38" s="1"/>
      <c r="AX38" s="1"/>
    </row>
    <row r="39" spans="1:50" ht="17" thickBot="1" x14ac:dyDescent="0.25">
      <c r="A39" s="80">
        <v>30</v>
      </c>
      <c r="B39" s="147"/>
      <c r="C39" s="147"/>
      <c r="D39" s="148"/>
      <c r="E39" s="149"/>
      <c r="F39" s="150"/>
      <c r="G39" s="150"/>
      <c r="H39" s="151"/>
      <c r="I39" s="152"/>
      <c r="J39" s="152"/>
      <c r="K39" s="153"/>
      <c r="L39" s="115"/>
      <c r="M39" s="115"/>
      <c r="N39" s="115"/>
      <c r="O39" s="154"/>
      <c r="P39" s="155"/>
      <c r="Q39" s="156"/>
      <c r="R39" s="157"/>
      <c r="S39" s="158"/>
      <c r="T39" s="159"/>
      <c r="U39" s="160"/>
      <c r="V39" s="161"/>
      <c r="W39" s="162"/>
      <c r="X39" s="163"/>
      <c r="Y39" s="164"/>
      <c r="Z39" s="165"/>
      <c r="AA39" s="166"/>
      <c r="AB39" s="167"/>
      <c r="AC39" s="168"/>
      <c r="AD39" s="169"/>
      <c r="AE39" s="170"/>
      <c r="AF39" s="67">
        <f t="shared" si="3"/>
        <v>0</v>
      </c>
      <c r="AG39" s="137"/>
      <c r="AH39" s="138"/>
      <c r="AI39" s="1"/>
      <c r="AJ39" s="139"/>
      <c r="AK39" s="171"/>
      <c r="AL39" s="172"/>
      <c r="AM39" s="173"/>
      <c r="AN39" s="174"/>
      <c r="AO39" s="174"/>
      <c r="AP39" s="174"/>
      <c r="AQ39" s="174"/>
      <c r="AR39" s="174"/>
      <c r="AS39" s="175"/>
      <c r="AT39" s="145">
        <f t="shared" si="7"/>
        <v>0</v>
      </c>
      <c r="AU39" s="1"/>
      <c r="AV39" s="1"/>
      <c r="AW39" s="1"/>
      <c r="AX39" s="1"/>
    </row>
    <row r="40" spans="1:50" x14ac:dyDescent="0.2">
      <c r="Y40" s="177"/>
      <c r="Z40" s="177"/>
      <c r="AI40" s="1"/>
      <c r="AJ40" s="1"/>
      <c r="AK40">
        <f>SUM(AK10:AK39)</f>
        <v>136</v>
      </c>
      <c r="AU40" s="1"/>
      <c r="AV40" s="1"/>
      <c r="AW40" s="1"/>
      <c r="AX40" s="1"/>
    </row>
    <row r="41" spans="1:50" x14ac:dyDescent="0.2">
      <c r="AI41" s="1"/>
      <c r="AJ41" s="1"/>
      <c r="AU41" s="1"/>
      <c r="AV41" s="1"/>
      <c r="AW41" s="1"/>
      <c r="AX41" s="1"/>
    </row>
    <row r="42" spans="1:50" x14ac:dyDescent="0.2">
      <c r="AI42" s="1"/>
      <c r="AJ42" s="1"/>
      <c r="AU42" s="1"/>
      <c r="AV42" s="1"/>
      <c r="AW42" s="1"/>
      <c r="AX42" s="1"/>
    </row>
    <row r="43" spans="1:50" x14ac:dyDescent="0.2">
      <c r="C43" s="5" t="s">
        <v>79</v>
      </c>
      <c r="D43" s="178">
        <v>10</v>
      </c>
      <c r="E43" s="179">
        <v>9</v>
      </c>
      <c r="F43" s="179">
        <v>8</v>
      </c>
      <c r="G43" s="178">
        <v>7</v>
      </c>
      <c r="H43" s="179">
        <v>6</v>
      </c>
      <c r="I43" s="179">
        <v>5</v>
      </c>
      <c r="J43" s="178">
        <v>4</v>
      </c>
      <c r="K43" s="179">
        <v>3</v>
      </c>
      <c r="L43" s="179">
        <v>2</v>
      </c>
      <c r="M43" s="178">
        <v>1</v>
      </c>
      <c r="N43" s="178"/>
      <c r="X43" s="179"/>
      <c r="Y43" s="180"/>
      <c r="Z43" s="180"/>
      <c r="AA43" s="180"/>
      <c r="AB43" s="180"/>
      <c r="AC43" s="180"/>
      <c r="AD43" s="180"/>
      <c r="AE43" s="180"/>
      <c r="AF43" s="180"/>
      <c r="AG43" s="180"/>
      <c r="AH43" s="181"/>
      <c r="AI43" s="1"/>
      <c r="AJ43" s="1"/>
      <c r="AU43" s="1"/>
      <c r="AV43" s="1"/>
      <c r="AW43" s="1"/>
      <c r="AX43" s="1"/>
    </row>
    <row r="44" spans="1:50" x14ac:dyDescent="0.2">
      <c r="C44" s="5" t="s">
        <v>80</v>
      </c>
      <c r="D44" s="178" t="s">
        <v>81</v>
      </c>
      <c r="E44" s="179" t="s">
        <v>82</v>
      </c>
      <c r="F44" s="179" t="s">
        <v>83</v>
      </c>
      <c r="G44" s="178" t="s">
        <v>84</v>
      </c>
      <c r="H44" s="179" t="s">
        <v>85</v>
      </c>
      <c r="I44" s="179" t="s">
        <v>86</v>
      </c>
      <c r="J44" s="178" t="s">
        <v>87</v>
      </c>
      <c r="K44" s="179" t="s">
        <v>88</v>
      </c>
      <c r="L44" s="182" t="s">
        <v>89</v>
      </c>
      <c r="M44" s="178" t="s">
        <v>90</v>
      </c>
      <c r="N44" s="178"/>
      <c r="X44" s="179"/>
      <c r="Y44" s="180"/>
      <c r="Z44" s="180"/>
      <c r="AA44" s="180"/>
      <c r="AB44" s="180"/>
      <c r="AC44" s="180"/>
      <c r="AD44" s="180"/>
      <c r="AE44" s="180"/>
      <c r="AF44" s="180"/>
      <c r="AG44" s="180"/>
      <c r="AH44" s="181"/>
      <c r="AI44" s="1"/>
      <c r="AJ44" s="1"/>
      <c r="AU44" s="1"/>
      <c r="AV44" s="1"/>
      <c r="AW44" s="1"/>
      <c r="AX44" s="1"/>
    </row>
    <row r="45" spans="1:50" x14ac:dyDescent="0.2">
      <c r="C45" s="5" t="s">
        <v>91</v>
      </c>
      <c r="D45" s="178" t="s">
        <v>92</v>
      </c>
      <c r="E45" s="179" t="s">
        <v>93</v>
      </c>
      <c r="F45" s="179" t="s">
        <v>94</v>
      </c>
      <c r="G45" s="179" t="s">
        <v>95</v>
      </c>
      <c r="H45" s="179" t="s">
        <v>96</v>
      </c>
      <c r="I45" s="179" t="s">
        <v>97</v>
      </c>
      <c r="J45" s="179" t="s">
        <v>98</v>
      </c>
      <c r="K45" s="179" t="s">
        <v>99</v>
      </c>
      <c r="L45" s="179" t="s">
        <v>100</v>
      </c>
      <c r="M45" s="179" t="s">
        <v>101</v>
      </c>
      <c r="N45" s="179"/>
      <c r="X45" s="179"/>
      <c r="Y45" s="180"/>
      <c r="Z45" s="180"/>
      <c r="AA45" s="180"/>
      <c r="AB45" s="180"/>
      <c r="AC45" s="180"/>
      <c r="AD45" s="180"/>
      <c r="AE45" s="180"/>
      <c r="AF45" s="180"/>
      <c r="AG45" s="180"/>
      <c r="AH45" s="181"/>
      <c r="AI45" s="1"/>
      <c r="AJ45" s="1"/>
      <c r="AU45" s="1"/>
      <c r="AV45" s="1"/>
      <c r="AW45" s="1"/>
      <c r="AX45" s="1"/>
    </row>
    <row r="46" spans="1:50" x14ac:dyDescent="0.2">
      <c r="C46" s="5" t="s">
        <v>102</v>
      </c>
      <c r="D46" s="178" t="s">
        <v>92</v>
      </c>
      <c r="E46" s="179" t="s">
        <v>93</v>
      </c>
      <c r="F46" s="179" t="s">
        <v>94</v>
      </c>
      <c r="G46" s="179" t="s">
        <v>95</v>
      </c>
      <c r="H46" s="179" t="s">
        <v>96</v>
      </c>
      <c r="I46" s="179" t="s">
        <v>97</v>
      </c>
      <c r="J46" s="179" t="s">
        <v>98</v>
      </c>
      <c r="K46" s="179" t="s">
        <v>99</v>
      </c>
      <c r="L46" s="179" t="s">
        <v>100</v>
      </c>
      <c r="M46" s="179" t="s">
        <v>101</v>
      </c>
      <c r="N46" s="179"/>
      <c r="X46" s="5"/>
      <c r="AI46" s="1"/>
      <c r="AJ46" s="1"/>
      <c r="AU46" s="1"/>
      <c r="AV46" s="1"/>
      <c r="AW46" s="1"/>
      <c r="AX46" s="1"/>
    </row>
    <row r="47" spans="1:50" x14ac:dyDescent="0.2">
      <c r="C47" s="5" t="s">
        <v>103</v>
      </c>
      <c r="D47" s="183" t="s">
        <v>104</v>
      </c>
      <c r="E47" s="5" t="s">
        <v>105</v>
      </c>
      <c r="F47" s="5" t="s">
        <v>106</v>
      </c>
      <c r="G47" s="5" t="s">
        <v>107</v>
      </c>
      <c r="H47" s="5" t="s">
        <v>108</v>
      </c>
      <c r="I47" s="5" t="s">
        <v>109</v>
      </c>
      <c r="J47" s="5" t="s">
        <v>110</v>
      </c>
      <c r="K47" s="5" t="s">
        <v>111</v>
      </c>
      <c r="L47" s="5" t="s">
        <v>112</v>
      </c>
      <c r="M47" s="5" t="s">
        <v>113</v>
      </c>
      <c r="N47" s="5"/>
      <c r="X47" s="5"/>
      <c r="AI47" s="1"/>
      <c r="AJ47" s="1"/>
      <c r="AU47" s="1"/>
      <c r="AV47" s="1"/>
      <c r="AW47" s="1"/>
      <c r="AX47" s="1"/>
    </row>
    <row r="48" spans="1:50" x14ac:dyDescent="0.2">
      <c r="C48" s="5" t="s">
        <v>26</v>
      </c>
      <c r="D48" s="183" t="s">
        <v>114</v>
      </c>
      <c r="E48" s="5" t="s">
        <v>115</v>
      </c>
      <c r="F48" s="5" t="s">
        <v>116</v>
      </c>
      <c r="G48" s="5" t="s">
        <v>117</v>
      </c>
      <c r="H48" s="5" t="s">
        <v>118</v>
      </c>
      <c r="I48" s="5" t="s">
        <v>119</v>
      </c>
      <c r="J48" s="5" t="s">
        <v>120</v>
      </c>
      <c r="K48" s="5" t="s">
        <v>121</v>
      </c>
      <c r="L48" s="5" t="s">
        <v>122</v>
      </c>
      <c r="M48" s="5" t="s">
        <v>123</v>
      </c>
      <c r="N48" s="5"/>
      <c r="X48" s="5"/>
      <c r="AI48" s="1"/>
      <c r="AJ48" s="1"/>
      <c r="AU48" s="1"/>
      <c r="AV48" s="1"/>
      <c r="AW48" s="1"/>
      <c r="AX48" s="1"/>
    </row>
    <row r="49" spans="3:50" x14ac:dyDescent="0.2">
      <c r="C49" s="184" t="s">
        <v>30</v>
      </c>
      <c r="D49" s="183" t="s">
        <v>114</v>
      </c>
      <c r="E49" s="5" t="s">
        <v>115</v>
      </c>
      <c r="F49" s="5" t="s">
        <v>116</v>
      </c>
      <c r="G49" s="5" t="s">
        <v>117</v>
      </c>
      <c r="H49" s="5" t="s">
        <v>118</v>
      </c>
      <c r="I49" s="5" t="s">
        <v>119</v>
      </c>
      <c r="J49" s="5" t="s">
        <v>120</v>
      </c>
      <c r="K49" s="5" t="s">
        <v>121</v>
      </c>
      <c r="L49" s="5" t="s">
        <v>122</v>
      </c>
      <c r="M49" s="5" t="s">
        <v>123</v>
      </c>
      <c r="N49" s="5"/>
      <c r="X49" s="5"/>
      <c r="AI49" s="1"/>
      <c r="AJ49" s="1"/>
      <c r="AU49" s="1"/>
      <c r="AV49" s="1"/>
      <c r="AW49" s="1"/>
      <c r="AX49" s="1"/>
    </row>
    <row r="50" spans="3:50" x14ac:dyDescent="0.2">
      <c r="C50" s="5"/>
      <c r="D50" s="183"/>
      <c r="E50" s="5"/>
      <c r="F50" s="5"/>
      <c r="G50" s="5"/>
      <c r="H50" s="5"/>
      <c r="I50" s="5"/>
      <c r="J50" s="5"/>
      <c r="K50" s="5"/>
      <c r="L50" s="5"/>
      <c r="M50" s="5"/>
      <c r="N50" s="5"/>
      <c r="R50" s="5"/>
      <c r="S50" s="5"/>
      <c r="T50" s="5"/>
      <c r="U50" s="5"/>
      <c r="V50" s="5"/>
      <c r="W50" s="5"/>
      <c r="X50" s="5"/>
      <c r="AI50" s="1"/>
      <c r="AJ50" s="1"/>
      <c r="AU50" s="1"/>
      <c r="AV50" s="1"/>
      <c r="AW50" s="1"/>
      <c r="AX50" s="1"/>
    </row>
    <row r="51" spans="3:50" x14ac:dyDescent="0.2">
      <c r="C51" s="5"/>
      <c r="D51" s="183"/>
      <c r="E51" s="5"/>
      <c r="F51" s="5"/>
      <c r="G51" s="5"/>
      <c r="H51" s="5"/>
      <c r="I51" s="5"/>
      <c r="J51" s="5"/>
      <c r="K51" s="5"/>
      <c r="L51" s="5"/>
      <c r="M51" s="5"/>
      <c r="N51" s="5"/>
      <c r="R51" s="5"/>
      <c r="S51" s="5"/>
      <c r="T51" s="5"/>
      <c r="U51" s="5"/>
      <c r="V51" s="5"/>
      <c r="W51" s="5"/>
      <c r="X51" s="5"/>
      <c r="AI51" s="1"/>
      <c r="AJ51" s="1"/>
      <c r="AU51" s="1"/>
      <c r="AV51" s="1"/>
      <c r="AW51" s="1"/>
      <c r="AX51" s="1"/>
    </row>
    <row r="52" spans="3:50" x14ac:dyDescent="0.2">
      <c r="C52" s="185" t="s">
        <v>124</v>
      </c>
      <c r="AI52" s="1"/>
      <c r="AJ52" s="1"/>
      <c r="AU52" s="1"/>
      <c r="AV52" s="1"/>
      <c r="AW52" s="1"/>
      <c r="AX52" s="1"/>
    </row>
    <row r="53" spans="3:50" ht="16" x14ac:dyDescent="0.2">
      <c r="C53" s="5" t="s">
        <v>125</v>
      </c>
      <c r="D53" s="205" t="s">
        <v>126</v>
      </c>
      <c r="E53" s="206"/>
      <c r="F53" s="206"/>
      <c r="G53" s="206"/>
      <c r="H53" s="206"/>
      <c r="I53" s="206"/>
      <c r="J53" s="206"/>
      <c r="K53" s="206"/>
      <c r="L53" s="206"/>
      <c r="M53" s="206"/>
      <c r="N53" s="206"/>
      <c r="O53" s="206"/>
      <c r="P53" s="206"/>
      <c r="Q53" s="206"/>
      <c r="R53" s="206"/>
      <c r="S53" s="206"/>
      <c r="T53" s="206"/>
      <c r="U53" s="206"/>
      <c r="V53" s="206"/>
      <c r="W53" s="206"/>
      <c r="X53" s="206"/>
      <c r="AI53" s="1"/>
      <c r="AJ53" s="1"/>
      <c r="AU53" s="1"/>
      <c r="AV53" s="1"/>
      <c r="AW53" s="1"/>
      <c r="AX53" s="1"/>
    </row>
    <row r="54" spans="3:50" ht="16" x14ac:dyDescent="0.2">
      <c r="C54" s="5" t="s">
        <v>127</v>
      </c>
      <c r="D54" s="205" t="s">
        <v>128</v>
      </c>
      <c r="E54" s="206"/>
      <c r="F54" s="206"/>
      <c r="G54" s="206"/>
      <c r="H54" s="206"/>
      <c r="I54" s="206"/>
      <c r="J54" s="206"/>
      <c r="K54" s="206"/>
      <c r="L54" s="206"/>
      <c r="M54" s="206"/>
      <c r="N54" s="206"/>
      <c r="O54" s="206"/>
      <c r="P54" s="206"/>
      <c r="Q54" s="206"/>
      <c r="R54" s="206"/>
      <c r="S54" s="206"/>
      <c r="T54" s="206"/>
      <c r="U54" s="206"/>
      <c r="V54" s="206"/>
      <c r="W54" s="206"/>
      <c r="X54" s="206"/>
      <c r="AI54" s="1"/>
      <c r="AJ54" s="1"/>
      <c r="AU54" s="1"/>
      <c r="AV54" s="1"/>
      <c r="AW54" s="1"/>
      <c r="AX54" s="1"/>
    </row>
    <row r="55" spans="3:50" ht="31.5" customHeight="1" x14ac:dyDescent="0.2">
      <c r="C55" s="5" t="s">
        <v>129</v>
      </c>
      <c r="D55" s="205" t="s">
        <v>130</v>
      </c>
      <c r="E55" s="206"/>
      <c r="F55" s="206"/>
      <c r="G55" s="206"/>
      <c r="H55" s="206"/>
      <c r="I55" s="206"/>
      <c r="J55" s="206"/>
      <c r="K55" s="206"/>
      <c r="L55" s="206"/>
      <c r="M55" s="206"/>
      <c r="N55" s="206"/>
      <c r="O55" s="206"/>
      <c r="P55" s="206"/>
      <c r="Q55" s="206"/>
      <c r="R55" s="206"/>
      <c r="S55" s="206"/>
      <c r="T55" s="206"/>
      <c r="U55" s="206"/>
      <c r="V55" s="206"/>
      <c r="W55" s="206"/>
      <c r="X55" s="206"/>
      <c r="Y55" s="186"/>
      <c r="Z55" s="186"/>
      <c r="AA55" s="186"/>
      <c r="AB55" s="186"/>
      <c r="AC55" s="186"/>
      <c r="AD55" s="186"/>
      <c r="AE55" s="186"/>
      <c r="AF55" s="186"/>
      <c r="AG55" s="186"/>
      <c r="AI55" s="1"/>
      <c r="AJ55" s="1"/>
      <c r="AU55" s="1"/>
      <c r="AV55" s="1"/>
      <c r="AW55" s="1"/>
      <c r="AX55" s="1"/>
    </row>
    <row r="56" spans="3:50" ht="36.75" customHeight="1" x14ac:dyDescent="0.2">
      <c r="C56" s="5" t="s">
        <v>131</v>
      </c>
      <c r="D56" s="205" t="s">
        <v>132</v>
      </c>
      <c r="E56" s="206"/>
      <c r="F56" s="206"/>
      <c r="G56" s="206"/>
      <c r="H56" s="206"/>
      <c r="I56" s="206"/>
      <c r="J56" s="206"/>
      <c r="K56" s="206"/>
      <c r="L56" s="206"/>
      <c r="M56" s="206"/>
      <c r="N56" s="206"/>
      <c r="O56" s="206"/>
      <c r="P56" s="206"/>
      <c r="Q56" s="206"/>
      <c r="R56" s="206"/>
      <c r="S56" s="206"/>
      <c r="T56" s="206"/>
      <c r="U56" s="206"/>
      <c r="V56" s="206"/>
      <c r="W56" s="206"/>
      <c r="X56" s="206"/>
      <c r="AI56" s="1"/>
      <c r="AJ56" s="1"/>
      <c r="AU56" s="1"/>
      <c r="AV56" s="1"/>
      <c r="AW56" s="1"/>
      <c r="AX56" s="1"/>
    </row>
    <row r="57" spans="3:50" ht="123.75" customHeight="1" x14ac:dyDescent="0.2">
      <c r="C57" s="187" t="s">
        <v>16</v>
      </c>
      <c r="D57" s="205" t="s">
        <v>133</v>
      </c>
      <c r="E57" s="206"/>
      <c r="F57" s="206"/>
      <c r="G57" s="206"/>
      <c r="H57" s="206"/>
      <c r="I57" s="206"/>
      <c r="J57" s="206"/>
      <c r="K57" s="206"/>
      <c r="L57" s="206"/>
      <c r="M57" s="206"/>
      <c r="N57" s="206"/>
      <c r="O57" s="206"/>
      <c r="P57" s="206"/>
      <c r="Q57" s="206"/>
      <c r="R57" s="206"/>
      <c r="S57" s="206"/>
      <c r="T57" s="206"/>
      <c r="U57" s="206"/>
      <c r="V57" s="206"/>
      <c r="W57" s="206"/>
      <c r="X57" s="206"/>
      <c r="Y57" s="188"/>
      <c r="Z57" s="188"/>
      <c r="AA57" s="188"/>
      <c r="AB57" s="188"/>
      <c r="AC57" s="188"/>
      <c r="AD57" s="188"/>
      <c r="AE57" s="188"/>
      <c r="AF57" s="188"/>
      <c r="AG57" s="188"/>
      <c r="AI57" s="1"/>
      <c r="AJ57" s="1"/>
      <c r="AU57" s="1"/>
      <c r="AV57" s="1"/>
      <c r="AW57" s="1"/>
      <c r="AX57" s="1"/>
    </row>
    <row r="58" spans="3:50" ht="57" customHeight="1" x14ac:dyDescent="0.2">
      <c r="C58" s="187" t="s">
        <v>134</v>
      </c>
      <c r="D58" s="205" t="s">
        <v>135</v>
      </c>
      <c r="E58" s="206"/>
      <c r="F58" s="206"/>
      <c r="G58" s="206"/>
      <c r="H58" s="206"/>
      <c r="I58" s="206"/>
      <c r="J58" s="206"/>
      <c r="K58" s="206"/>
      <c r="L58" s="206"/>
      <c r="M58" s="206"/>
      <c r="N58" s="206"/>
      <c r="O58" s="206"/>
      <c r="P58" s="206"/>
      <c r="Q58" s="206"/>
      <c r="R58" s="206"/>
      <c r="S58" s="206"/>
      <c r="T58" s="206"/>
      <c r="U58" s="206"/>
      <c r="V58" s="206"/>
      <c r="W58" s="206"/>
      <c r="X58" s="206"/>
      <c r="Y58" s="188"/>
      <c r="Z58" s="188"/>
      <c r="AA58" s="188"/>
      <c r="AB58" s="188"/>
      <c r="AC58" s="188"/>
      <c r="AD58" s="188"/>
      <c r="AE58" s="188"/>
      <c r="AF58" s="188"/>
      <c r="AG58" s="188"/>
      <c r="AI58" s="1"/>
      <c r="AJ58" s="1"/>
      <c r="AU58" s="1"/>
      <c r="AV58" s="1"/>
      <c r="AW58" s="1"/>
      <c r="AX58" s="1"/>
    </row>
    <row r="59" spans="3:50" ht="53.25" customHeight="1" x14ac:dyDescent="0.2">
      <c r="C59" s="5" t="s">
        <v>136</v>
      </c>
      <c r="D59" s="205" t="s">
        <v>137</v>
      </c>
      <c r="E59" s="206"/>
      <c r="F59" s="206"/>
      <c r="G59" s="206"/>
      <c r="H59" s="206"/>
      <c r="I59" s="206"/>
      <c r="J59" s="206"/>
      <c r="K59" s="206"/>
      <c r="L59" s="206"/>
      <c r="M59" s="206"/>
      <c r="N59" s="206"/>
      <c r="O59" s="206"/>
      <c r="P59" s="206"/>
      <c r="Q59" s="206"/>
      <c r="R59" s="206"/>
      <c r="S59" s="206"/>
      <c r="T59" s="206"/>
      <c r="U59" s="206"/>
      <c r="V59" s="206"/>
      <c r="W59" s="206"/>
      <c r="X59" s="206"/>
      <c r="Y59" s="189"/>
      <c r="Z59" s="189"/>
      <c r="AA59" s="189"/>
      <c r="AB59" s="189"/>
      <c r="AC59" s="189"/>
      <c r="AD59" s="189"/>
      <c r="AE59" s="189"/>
      <c r="AF59" s="189"/>
      <c r="AG59" s="189"/>
      <c r="AI59" s="1"/>
      <c r="AJ59" s="1"/>
      <c r="AU59" s="1"/>
      <c r="AV59" s="1"/>
      <c r="AW59" s="1"/>
      <c r="AX59" s="1"/>
    </row>
    <row r="60" spans="3:50" ht="54.75" customHeight="1" x14ac:dyDescent="0.2">
      <c r="C60" s="5" t="s">
        <v>138</v>
      </c>
      <c r="D60" s="205" t="s">
        <v>139</v>
      </c>
      <c r="E60" s="206"/>
      <c r="F60" s="206"/>
      <c r="G60" s="206"/>
      <c r="H60" s="206"/>
      <c r="I60" s="206"/>
      <c r="J60" s="206"/>
      <c r="K60" s="206"/>
      <c r="L60" s="206"/>
      <c r="M60" s="206"/>
      <c r="N60" s="206"/>
      <c r="O60" s="206"/>
      <c r="P60" s="206"/>
      <c r="Q60" s="206"/>
      <c r="R60" s="206"/>
      <c r="S60" s="206"/>
      <c r="T60" s="206"/>
      <c r="U60" s="206"/>
      <c r="V60" s="206"/>
      <c r="W60" s="206"/>
      <c r="X60" s="206"/>
      <c r="Y60" s="189"/>
      <c r="Z60" s="189"/>
      <c r="AA60" s="189"/>
      <c r="AB60" s="189"/>
      <c r="AC60" s="189"/>
      <c r="AD60" s="189"/>
      <c r="AE60" s="189"/>
      <c r="AF60" s="189"/>
      <c r="AG60" s="189"/>
      <c r="AI60" s="1"/>
      <c r="AJ60" s="1"/>
      <c r="AU60" s="1"/>
      <c r="AV60" s="1"/>
      <c r="AW60" s="1"/>
      <c r="AX60" s="1"/>
    </row>
    <row r="61" spans="3:50" ht="57" customHeight="1" x14ac:dyDescent="0.2">
      <c r="C61" s="5" t="s">
        <v>140</v>
      </c>
      <c r="D61" s="205" t="s">
        <v>141</v>
      </c>
      <c r="E61" s="206"/>
      <c r="F61" s="206"/>
      <c r="G61" s="206"/>
      <c r="H61" s="206"/>
      <c r="I61" s="206"/>
      <c r="J61" s="206"/>
      <c r="K61" s="206"/>
      <c r="L61" s="206"/>
      <c r="M61" s="206"/>
      <c r="N61" s="206"/>
      <c r="O61" s="206"/>
      <c r="P61" s="206"/>
      <c r="Q61" s="206"/>
      <c r="R61" s="206"/>
      <c r="S61" s="206"/>
      <c r="T61" s="206"/>
      <c r="U61" s="206"/>
      <c r="V61" s="206"/>
      <c r="W61" s="206"/>
      <c r="X61" s="206"/>
      <c r="Y61" s="189"/>
      <c r="Z61" s="189"/>
      <c r="AA61" s="189"/>
      <c r="AB61" s="189"/>
      <c r="AC61" s="189"/>
      <c r="AD61" s="189"/>
      <c r="AE61" s="189"/>
      <c r="AF61" s="189"/>
      <c r="AG61" s="189"/>
      <c r="AI61" s="1"/>
      <c r="AJ61" s="1"/>
      <c r="AU61" s="1"/>
      <c r="AV61" s="1"/>
      <c r="AW61" s="1"/>
      <c r="AX61" s="1"/>
    </row>
    <row r="62" spans="3:50" ht="36.75" customHeight="1" x14ac:dyDescent="0.2">
      <c r="C62" s="5" t="s">
        <v>142</v>
      </c>
      <c r="D62" s="205" t="s">
        <v>143</v>
      </c>
      <c r="E62" s="206"/>
      <c r="F62" s="206"/>
      <c r="G62" s="206"/>
      <c r="H62" s="206"/>
      <c r="I62" s="206"/>
      <c r="J62" s="206"/>
      <c r="K62" s="206"/>
      <c r="L62" s="206"/>
      <c r="M62" s="206"/>
      <c r="N62" s="206"/>
      <c r="O62" s="206"/>
      <c r="P62" s="206"/>
      <c r="Q62" s="206"/>
      <c r="R62" s="206"/>
      <c r="S62" s="206"/>
      <c r="T62" s="206"/>
      <c r="U62" s="206"/>
      <c r="V62" s="206"/>
      <c r="W62" s="206"/>
      <c r="X62" s="206"/>
      <c r="AI62" s="1"/>
      <c r="AJ62" s="1"/>
      <c r="AU62" s="1"/>
      <c r="AV62" s="1"/>
      <c r="AW62" s="1"/>
      <c r="AX62" s="1"/>
    </row>
    <row r="63" spans="3:50" ht="63.75" customHeight="1" x14ac:dyDescent="0.2">
      <c r="C63" s="5" t="s">
        <v>144</v>
      </c>
      <c r="D63" s="205" t="s">
        <v>145</v>
      </c>
      <c r="E63" s="206"/>
      <c r="F63" s="206"/>
      <c r="G63" s="206"/>
      <c r="H63" s="206"/>
      <c r="I63" s="206"/>
      <c r="J63" s="206"/>
      <c r="K63" s="206"/>
      <c r="L63" s="206"/>
      <c r="M63" s="206"/>
      <c r="N63" s="206"/>
      <c r="O63" s="206"/>
      <c r="P63" s="206"/>
      <c r="Q63" s="206"/>
      <c r="R63" s="206"/>
      <c r="S63" s="206"/>
      <c r="T63" s="206"/>
      <c r="U63" s="206"/>
      <c r="V63" s="206"/>
      <c r="W63" s="206"/>
      <c r="X63" s="206"/>
      <c r="Y63" s="189"/>
      <c r="Z63" s="189"/>
      <c r="AA63" s="189"/>
      <c r="AB63" s="189"/>
      <c r="AC63" s="189"/>
      <c r="AD63" s="189"/>
      <c r="AE63" s="189"/>
      <c r="AF63" s="189"/>
      <c r="AG63" s="189"/>
      <c r="AI63" s="1"/>
      <c r="AJ63" s="1"/>
      <c r="AU63" s="1"/>
      <c r="AV63" s="1"/>
      <c r="AW63" s="1"/>
      <c r="AX63" s="1"/>
    </row>
    <row r="64" spans="3:50" ht="91.5" customHeight="1" x14ac:dyDescent="0.2">
      <c r="C64" s="190" t="s">
        <v>146</v>
      </c>
      <c r="D64" s="199" t="s">
        <v>147</v>
      </c>
      <c r="E64" s="200"/>
      <c r="F64" s="200"/>
      <c r="G64" s="200"/>
      <c r="H64" s="200"/>
      <c r="I64" s="200"/>
      <c r="J64" s="200"/>
      <c r="K64" s="200"/>
      <c r="L64" s="200"/>
      <c r="M64" s="200"/>
      <c r="N64" s="200"/>
      <c r="O64" s="200"/>
      <c r="P64" s="200"/>
      <c r="Q64" s="200"/>
      <c r="R64" s="200"/>
      <c r="S64" s="200"/>
      <c r="T64" s="200"/>
      <c r="U64" s="200"/>
      <c r="V64" s="200"/>
      <c r="W64" s="200"/>
      <c r="X64" s="200"/>
      <c r="Y64" s="191"/>
      <c r="Z64" s="191"/>
      <c r="AA64" s="191"/>
      <c r="AB64" s="191"/>
      <c r="AC64" s="191"/>
      <c r="AD64" s="191"/>
      <c r="AE64" s="191"/>
      <c r="AF64" s="191"/>
      <c r="AG64" s="191"/>
      <c r="AI64" s="1"/>
      <c r="AJ64" s="1"/>
      <c r="AU64" s="1"/>
      <c r="AV64" s="1"/>
      <c r="AW64" s="1"/>
      <c r="AX64" s="1"/>
    </row>
    <row r="65" spans="3:50" ht="94.5" customHeight="1" x14ac:dyDescent="0.2">
      <c r="C65" s="192"/>
      <c r="D65" s="199" t="s">
        <v>148</v>
      </c>
      <c r="E65" s="200"/>
      <c r="F65" s="200"/>
      <c r="G65" s="200"/>
      <c r="H65" s="200"/>
      <c r="I65" s="200"/>
      <c r="J65" s="200"/>
      <c r="K65" s="200"/>
      <c r="L65" s="200"/>
      <c r="M65" s="200"/>
      <c r="N65" s="200"/>
      <c r="O65" s="200"/>
      <c r="P65" s="200"/>
      <c r="Q65" s="200"/>
      <c r="R65" s="200"/>
      <c r="S65" s="200"/>
      <c r="T65" s="200"/>
      <c r="U65" s="200"/>
      <c r="V65" s="200"/>
      <c r="W65" s="200"/>
      <c r="X65" s="200"/>
      <c r="Y65" s="191"/>
      <c r="Z65" s="191"/>
      <c r="AA65" s="191"/>
      <c r="AB65" s="191"/>
      <c r="AC65" s="191"/>
      <c r="AD65" s="191"/>
      <c r="AE65" s="191"/>
      <c r="AF65" s="191"/>
      <c r="AG65" s="191"/>
      <c r="AI65" s="1"/>
      <c r="AJ65" s="1"/>
      <c r="AU65" s="1"/>
      <c r="AV65" s="1"/>
      <c r="AW65" s="1"/>
      <c r="AX65" s="1"/>
    </row>
    <row r="66" spans="3:50" ht="36.75" customHeight="1" x14ac:dyDescent="0.2">
      <c r="C66" s="193" t="s">
        <v>149</v>
      </c>
      <c r="D66" s="194"/>
      <c r="E66" s="195"/>
      <c r="F66" s="195"/>
      <c r="G66" s="195"/>
      <c r="H66" s="195"/>
      <c r="I66" s="195"/>
      <c r="J66" s="195"/>
      <c r="K66" s="195"/>
      <c r="L66" s="195"/>
      <c r="M66" s="195"/>
      <c r="N66" s="195"/>
      <c r="O66" s="196"/>
      <c r="P66" s="196"/>
      <c r="Q66" s="196"/>
      <c r="R66" s="195"/>
      <c r="S66" s="195"/>
      <c r="T66" s="195"/>
      <c r="U66" s="195"/>
      <c r="V66" s="195"/>
      <c r="W66" s="195"/>
      <c r="X66" s="195"/>
      <c r="Y66" s="195"/>
      <c r="Z66" s="195"/>
      <c r="AA66" s="195"/>
      <c r="AB66" s="195"/>
      <c r="AC66" s="195"/>
      <c r="AD66" s="195"/>
      <c r="AE66" s="195"/>
      <c r="AF66" s="195"/>
      <c r="AG66" s="195"/>
      <c r="AI66" s="1"/>
      <c r="AJ66" s="1"/>
      <c r="AU66" s="1"/>
      <c r="AV66" s="1"/>
      <c r="AW66" s="1"/>
      <c r="AX66" s="1"/>
    </row>
    <row r="67" spans="3:50" ht="51.75" customHeight="1" x14ac:dyDescent="0.2">
      <c r="C67" s="197" t="s">
        <v>150</v>
      </c>
      <c r="D67" s="201" t="s">
        <v>151</v>
      </c>
      <c r="E67" s="202"/>
      <c r="F67" s="202"/>
      <c r="G67" s="202"/>
      <c r="H67" s="202"/>
      <c r="I67" s="202"/>
      <c r="J67" s="202"/>
      <c r="K67" s="202"/>
      <c r="L67" s="202"/>
      <c r="M67" s="202"/>
      <c r="N67" s="202"/>
      <c r="O67" s="202"/>
      <c r="P67" s="202"/>
      <c r="Q67" s="202"/>
      <c r="R67" s="202"/>
      <c r="S67" s="202"/>
      <c r="T67" s="202"/>
      <c r="U67" s="202"/>
      <c r="V67" s="202"/>
      <c r="W67" s="202"/>
      <c r="X67" s="202"/>
      <c r="Y67" s="189"/>
      <c r="Z67" s="189"/>
      <c r="AA67" s="189"/>
      <c r="AB67" s="189"/>
      <c r="AC67" s="189"/>
      <c r="AD67" s="189"/>
      <c r="AE67" s="189"/>
      <c r="AF67" s="189"/>
      <c r="AG67" s="189"/>
      <c r="AI67" s="1"/>
      <c r="AJ67" s="1"/>
      <c r="AU67" s="1"/>
      <c r="AV67" s="1"/>
      <c r="AW67" s="1"/>
      <c r="AX67" s="1"/>
    </row>
    <row r="68" spans="3:50" ht="30" customHeight="1" x14ac:dyDescent="0.2">
      <c r="C68" s="198" t="s">
        <v>152</v>
      </c>
      <c r="D68" s="203" t="s">
        <v>153</v>
      </c>
      <c r="E68" s="204"/>
      <c r="F68" s="204"/>
      <c r="G68" s="204"/>
      <c r="H68" s="204"/>
      <c r="I68" s="204"/>
      <c r="J68" s="204"/>
      <c r="K68" s="204"/>
      <c r="L68" s="204"/>
      <c r="M68" s="204"/>
      <c r="N68" s="204"/>
      <c r="O68" s="204"/>
      <c r="P68" s="204"/>
      <c r="Q68" s="204"/>
      <c r="R68" s="204"/>
      <c r="S68" s="204"/>
      <c r="T68" s="204"/>
      <c r="U68" s="204"/>
      <c r="V68" s="204"/>
      <c r="W68" s="204"/>
      <c r="X68" s="204"/>
      <c r="AI68" s="1"/>
      <c r="AJ68" s="1"/>
      <c r="AU68" s="1"/>
      <c r="AV68" s="1"/>
      <c r="AW68" s="1"/>
      <c r="AX68" s="1"/>
    </row>
    <row r="69" spans="3:50" ht="82.5" customHeight="1" x14ac:dyDescent="0.2">
      <c r="C69" s="198" t="s">
        <v>154</v>
      </c>
      <c r="D69" s="203" t="s">
        <v>155</v>
      </c>
      <c r="E69" s="204"/>
      <c r="F69" s="204"/>
      <c r="G69" s="204"/>
      <c r="H69" s="204"/>
      <c r="I69" s="204"/>
      <c r="J69" s="204"/>
      <c r="K69" s="204"/>
      <c r="L69" s="204"/>
      <c r="M69" s="204"/>
      <c r="N69" s="204"/>
      <c r="O69" s="204"/>
      <c r="P69" s="204"/>
      <c r="Q69" s="204"/>
      <c r="R69" s="204"/>
      <c r="S69" s="204"/>
      <c r="T69" s="204"/>
      <c r="U69" s="204"/>
      <c r="V69" s="204"/>
      <c r="W69" s="204"/>
      <c r="X69" s="204"/>
      <c r="Y69" s="189"/>
      <c r="Z69" s="189"/>
      <c r="AA69" s="189"/>
      <c r="AB69" s="189"/>
      <c r="AC69" s="189"/>
      <c r="AD69" s="189"/>
      <c r="AE69" s="189"/>
      <c r="AF69" s="189"/>
      <c r="AG69" s="189"/>
      <c r="AI69" s="1"/>
      <c r="AJ69" s="1"/>
      <c r="AU69" s="1"/>
      <c r="AV69" s="1"/>
      <c r="AW69" s="1"/>
      <c r="AX69" s="1"/>
    </row>
    <row r="70" spans="3:50" ht="78" customHeight="1" x14ac:dyDescent="0.2">
      <c r="C70" s="198" t="s">
        <v>156</v>
      </c>
      <c r="D70" s="203" t="s">
        <v>157</v>
      </c>
      <c r="E70" s="204"/>
      <c r="F70" s="204"/>
      <c r="G70" s="204"/>
      <c r="H70" s="204"/>
      <c r="I70" s="204"/>
      <c r="J70" s="204"/>
      <c r="K70" s="204"/>
      <c r="L70" s="204"/>
      <c r="M70" s="204"/>
      <c r="N70" s="204"/>
      <c r="O70" s="204"/>
      <c r="P70" s="204"/>
      <c r="Q70" s="204"/>
      <c r="R70" s="204"/>
      <c r="S70" s="204"/>
      <c r="T70" s="204"/>
      <c r="U70" s="204"/>
      <c r="V70" s="204"/>
      <c r="W70" s="204"/>
      <c r="X70" s="204"/>
      <c r="Y70" s="189"/>
      <c r="Z70" s="189"/>
      <c r="AA70" s="189"/>
      <c r="AB70" s="189"/>
      <c r="AC70" s="189"/>
      <c r="AD70" s="189"/>
      <c r="AE70" s="189"/>
      <c r="AF70" s="189"/>
      <c r="AG70" s="189"/>
      <c r="AI70" s="1"/>
      <c r="AJ70" s="1"/>
      <c r="AU70" s="1"/>
      <c r="AV70" s="1"/>
      <c r="AW70" s="1"/>
      <c r="AX70" s="1"/>
    </row>
    <row r="71" spans="3:50" x14ac:dyDescent="0.2">
      <c r="AI71" s="1"/>
      <c r="AJ71" s="1"/>
      <c r="AU71" s="1"/>
      <c r="AV71" s="1"/>
      <c r="AW71" s="1"/>
      <c r="AX71" s="1"/>
    </row>
    <row r="72" spans="3:50" x14ac:dyDescent="0.2">
      <c r="AI72" s="1"/>
      <c r="AJ72" s="1"/>
      <c r="AU72" s="1"/>
      <c r="AV72" s="1"/>
      <c r="AW72" s="1"/>
      <c r="AX72" s="1"/>
    </row>
    <row r="73" spans="3:50" x14ac:dyDescent="0.2">
      <c r="AI73" s="1"/>
      <c r="AJ73" s="1"/>
      <c r="AU73" s="1"/>
      <c r="AV73" s="1"/>
      <c r="AW73" s="1"/>
      <c r="AX73" s="1"/>
    </row>
    <row r="74" spans="3:50" x14ac:dyDescent="0.2">
      <c r="AI74" s="1"/>
      <c r="AJ74" s="1"/>
      <c r="AU74" s="1"/>
      <c r="AV74" s="1"/>
      <c r="AW74" s="1"/>
      <c r="AX74" s="1"/>
    </row>
    <row r="75" spans="3:50" x14ac:dyDescent="0.2">
      <c r="AI75" s="1"/>
      <c r="AJ75" s="1"/>
      <c r="AU75" s="1"/>
      <c r="AV75" s="1"/>
      <c r="AW75" s="1"/>
      <c r="AX75" s="1"/>
    </row>
    <row r="76" spans="3:50" x14ac:dyDescent="0.2">
      <c r="AI76" s="1"/>
      <c r="AJ76" s="1"/>
      <c r="AU76" s="1"/>
      <c r="AV76" s="1"/>
      <c r="AW76" s="1"/>
      <c r="AX76" s="1"/>
    </row>
    <row r="77" spans="3:50" x14ac:dyDescent="0.2">
      <c r="AI77" s="1"/>
      <c r="AJ77" s="1"/>
      <c r="AU77" s="1"/>
      <c r="AV77" s="1"/>
      <c r="AW77" s="1"/>
      <c r="AX77" s="1"/>
    </row>
    <row r="78" spans="3:50" x14ac:dyDescent="0.2">
      <c r="AI78" s="1"/>
      <c r="AJ78" s="1"/>
      <c r="AU78" s="1"/>
      <c r="AV78" s="1"/>
      <c r="AW78" s="1"/>
      <c r="AX78" s="1"/>
    </row>
    <row r="79" spans="3:50" x14ac:dyDescent="0.2">
      <c r="AI79" s="1"/>
      <c r="AJ79" s="1"/>
      <c r="AU79" s="1"/>
      <c r="AV79" s="1"/>
      <c r="AW79" s="1"/>
      <c r="AX79" s="1"/>
    </row>
    <row r="80" spans="3:50" x14ac:dyDescent="0.2">
      <c r="AI80" s="1"/>
      <c r="AJ80" s="1"/>
      <c r="AU80" s="1"/>
      <c r="AV80" s="1"/>
      <c r="AW80" s="1"/>
      <c r="AX80" s="1"/>
    </row>
    <row r="81" spans="35:50" x14ac:dyDescent="0.2">
      <c r="AI81" s="1"/>
      <c r="AJ81" s="1"/>
      <c r="AU81" s="1"/>
      <c r="AV81" s="1"/>
      <c r="AW81" s="1"/>
      <c r="AX81" s="1"/>
    </row>
    <row r="82" spans="35:50" x14ac:dyDescent="0.2">
      <c r="AI82" s="1"/>
      <c r="AJ82" s="1"/>
      <c r="AU82" s="1"/>
      <c r="AV82" s="1"/>
      <c r="AW82" s="1"/>
      <c r="AX82" s="1"/>
    </row>
    <row r="83" spans="35:50" x14ac:dyDescent="0.2">
      <c r="AI83" s="1"/>
      <c r="AJ83" s="1"/>
      <c r="AU83" s="1"/>
      <c r="AV83" s="1"/>
      <c r="AW83" s="1"/>
      <c r="AX83" s="1"/>
    </row>
    <row r="84" spans="35:50" x14ac:dyDescent="0.2">
      <c r="AI84" s="1"/>
      <c r="AJ84" s="1"/>
      <c r="AU84" s="1"/>
      <c r="AV84" s="1"/>
      <c r="AW84" s="1"/>
      <c r="AX84" s="1"/>
    </row>
    <row r="85" spans="35:50" x14ac:dyDescent="0.2">
      <c r="AI85" s="1"/>
      <c r="AJ85" s="1"/>
      <c r="AU85" s="1"/>
      <c r="AV85" s="1"/>
      <c r="AW85" s="1"/>
      <c r="AX85" s="1"/>
    </row>
    <row r="86" spans="35:50" x14ac:dyDescent="0.2">
      <c r="AI86" s="1"/>
      <c r="AJ86" s="1"/>
      <c r="AU86" s="1"/>
      <c r="AV86" s="1"/>
      <c r="AW86" s="1"/>
      <c r="AX86" s="1"/>
    </row>
    <row r="87" spans="35:50" x14ac:dyDescent="0.2">
      <c r="AI87" s="1"/>
      <c r="AJ87" s="1"/>
      <c r="AU87" s="1"/>
      <c r="AV87" s="1"/>
      <c r="AW87" s="1"/>
      <c r="AX87" s="1"/>
    </row>
    <row r="88" spans="35:50" x14ac:dyDescent="0.2">
      <c r="AI88" s="1"/>
      <c r="AJ88" s="1"/>
      <c r="AU88" s="1"/>
      <c r="AV88" s="1"/>
      <c r="AW88" s="1"/>
      <c r="AX88" s="1"/>
    </row>
    <row r="89" spans="35:50" x14ac:dyDescent="0.2">
      <c r="AI89" s="1"/>
      <c r="AJ89" s="1"/>
      <c r="AU89" s="1"/>
      <c r="AV89" s="1"/>
      <c r="AW89" s="1"/>
      <c r="AX89" s="1"/>
    </row>
    <row r="90" spans="35:50" x14ac:dyDescent="0.2">
      <c r="AI90" s="1"/>
      <c r="AJ90" s="1"/>
      <c r="AU90" s="1"/>
      <c r="AV90" s="1"/>
      <c r="AW90" s="1"/>
      <c r="AX90" s="1"/>
    </row>
    <row r="91" spans="35:50" x14ac:dyDescent="0.2">
      <c r="AI91" s="1"/>
      <c r="AJ91" s="1"/>
      <c r="AU91" s="1"/>
      <c r="AV91" s="1"/>
      <c r="AW91" s="1"/>
      <c r="AX91" s="1"/>
    </row>
    <row r="92" spans="35:50" x14ac:dyDescent="0.2">
      <c r="AI92" s="1"/>
      <c r="AJ92" s="1"/>
      <c r="AU92" s="1"/>
      <c r="AV92" s="1"/>
      <c r="AW92" s="1"/>
      <c r="AX92" s="1"/>
    </row>
    <row r="93" spans="35:50" x14ac:dyDescent="0.2">
      <c r="AI93" s="1"/>
      <c r="AJ93" s="1"/>
      <c r="AU93" s="1"/>
      <c r="AV93" s="1"/>
      <c r="AW93" s="1"/>
      <c r="AX93" s="1"/>
    </row>
    <row r="94" spans="35:50" x14ac:dyDescent="0.2">
      <c r="AI94" s="1"/>
      <c r="AJ94" s="1"/>
      <c r="AU94" s="1"/>
      <c r="AV94" s="1"/>
      <c r="AW94" s="1"/>
      <c r="AX94" s="1"/>
    </row>
    <row r="95" spans="35:50" x14ac:dyDescent="0.2">
      <c r="AI95" s="1"/>
      <c r="AJ95" s="1"/>
      <c r="AU95" s="1"/>
      <c r="AV95" s="1"/>
      <c r="AW95" s="1"/>
      <c r="AX95" s="1"/>
    </row>
    <row r="96" spans="35:50" x14ac:dyDescent="0.2">
      <c r="AI96" s="1"/>
      <c r="AJ96" s="1"/>
      <c r="AU96" s="1"/>
      <c r="AV96" s="1"/>
      <c r="AW96" s="1"/>
      <c r="AX96" s="1"/>
    </row>
    <row r="97" spans="35:50" x14ac:dyDescent="0.2">
      <c r="AI97" s="1"/>
      <c r="AJ97" s="1"/>
      <c r="AU97" s="1"/>
      <c r="AV97" s="1"/>
      <c r="AW97" s="1"/>
      <c r="AX97" s="1"/>
    </row>
    <row r="98" spans="35:50" x14ac:dyDescent="0.2">
      <c r="AI98" s="1"/>
      <c r="AJ98" s="1"/>
      <c r="AU98" s="1"/>
      <c r="AV98" s="1"/>
      <c r="AW98" s="1"/>
      <c r="AX98" s="1"/>
    </row>
    <row r="99" spans="35:50" x14ac:dyDescent="0.2">
      <c r="AI99" s="1"/>
      <c r="AJ99" s="1"/>
      <c r="AU99" s="1"/>
      <c r="AV99" s="1"/>
      <c r="AW99" s="1"/>
      <c r="AX99" s="1"/>
    </row>
    <row r="100" spans="35:50" x14ac:dyDescent="0.2">
      <c r="AI100" s="1"/>
      <c r="AJ100" s="1"/>
      <c r="AU100" s="1"/>
      <c r="AV100" s="1"/>
      <c r="AW100" s="1"/>
      <c r="AX100" s="1"/>
    </row>
    <row r="101" spans="35:50" x14ac:dyDescent="0.2">
      <c r="AI101" s="1"/>
      <c r="AJ101" s="1"/>
      <c r="AU101" s="1"/>
      <c r="AV101" s="1"/>
      <c r="AW101" s="1"/>
      <c r="AX101" s="1"/>
    </row>
    <row r="102" spans="35:50" x14ac:dyDescent="0.2">
      <c r="AI102" s="1"/>
      <c r="AJ102" s="1"/>
      <c r="AU102" s="1"/>
      <c r="AV102" s="1"/>
      <c r="AW102" s="1"/>
      <c r="AX102" s="1"/>
    </row>
    <row r="103" spans="35:50" x14ac:dyDescent="0.2">
      <c r="AI103" s="1"/>
      <c r="AJ103" s="1"/>
      <c r="AU103" s="1"/>
      <c r="AV103" s="1"/>
      <c r="AW103" s="1"/>
      <c r="AX103" s="1"/>
    </row>
    <row r="104" spans="35:50" x14ac:dyDescent="0.2">
      <c r="AI104" s="1"/>
      <c r="AJ104" s="1"/>
      <c r="AU104" s="1"/>
      <c r="AV104" s="1"/>
      <c r="AW104" s="1"/>
      <c r="AX104" s="1"/>
    </row>
    <row r="105" spans="35:50" x14ac:dyDescent="0.2">
      <c r="AI105" s="1"/>
      <c r="AJ105" s="1"/>
      <c r="AU105" s="1"/>
      <c r="AV105" s="1"/>
      <c r="AW105" s="1"/>
      <c r="AX105" s="1"/>
    </row>
    <row r="106" spans="35:50" x14ac:dyDescent="0.2">
      <c r="AI106" s="1"/>
      <c r="AJ106" s="1"/>
      <c r="AU106" s="1"/>
      <c r="AV106" s="1"/>
      <c r="AW106" s="1"/>
      <c r="AX106" s="1"/>
    </row>
    <row r="107" spans="35:50" x14ac:dyDescent="0.2">
      <c r="AI107" s="1"/>
      <c r="AJ107" s="1"/>
      <c r="AU107" s="1"/>
      <c r="AV107" s="1"/>
      <c r="AW107" s="1"/>
      <c r="AX107" s="1"/>
    </row>
    <row r="108" spans="35:50" x14ac:dyDescent="0.2">
      <c r="AI108" s="1"/>
      <c r="AJ108" s="1"/>
      <c r="AU108" s="1"/>
      <c r="AV108" s="1"/>
      <c r="AW108" s="1"/>
      <c r="AX108" s="1"/>
    </row>
    <row r="109" spans="35:50" x14ac:dyDescent="0.2">
      <c r="AI109" s="1"/>
      <c r="AJ109" s="1"/>
      <c r="AU109" s="1"/>
      <c r="AV109" s="1"/>
      <c r="AW109" s="1"/>
      <c r="AX109" s="1"/>
    </row>
    <row r="110" spans="35:50" x14ac:dyDescent="0.2">
      <c r="AI110" s="1"/>
      <c r="AJ110" s="1"/>
      <c r="AU110" s="1"/>
      <c r="AV110" s="1"/>
      <c r="AW110" s="1"/>
      <c r="AX110" s="1"/>
    </row>
    <row r="111" spans="35:50" x14ac:dyDescent="0.2">
      <c r="AI111" s="1"/>
      <c r="AJ111" s="1"/>
      <c r="AU111" s="1"/>
      <c r="AV111" s="1"/>
      <c r="AW111" s="1"/>
      <c r="AX111" s="1"/>
    </row>
    <row r="112" spans="35:50" x14ac:dyDescent="0.2">
      <c r="AI112" s="1"/>
      <c r="AJ112" s="1"/>
      <c r="AU112" s="1"/>
      <c r="AV112" s="1"/>
      <c r="AW112" s="1"/>
      <c r="AX112" s="1"/>
    </row>
    <row r="113" spans="35:50" x14ac:dyDescent="0.2">
      <c r="AI113" s="1"/>
      <c r="AJ113" s="1"/>
      <c r="AU113" s="1"/>
      <c r="AV113" s="1"/>
      <c r="AW113" s="1"/>
      <c r="AX113" s="1"/>
    </row>
    <row r="114" spans="35:50" x14ac:dyDescent="0.2">
      <c r="AI114" s="1"/>
      <c r="AJ114" s="1"/>
      <c r="AU114" s="1"/>
      <c r="AV114" s="1"/>
      <c r="AW114" s="1"/>
      <c r="AX114" s="1"/>
    </row>
    <row r="115" spans="35:50" x14ac:dyDescent="0.2">
      <c r="AI115" s="1"/>
      <c r="AJ115" s="1"/>
      <c r="AU115" s="1"/>
      <c r="AV115" s="1"/>
      <c r="AW115" s="1"/>
      <c r="AX115" s="1"/>
    </row>
    <row r="116" spans="35:50" x14ac:dyDescent="0.2">
      <c r="AI116" s="1"/>
      <c r="AJ116" s="1"/>
      <c r="AU116" s="1"/>
      <c r="AV116" s="1"/>
      <c r="AW116" s="1"/>
      <c r="AX116" s="1"/>
    </row>
    <row r="117" spans="35:50" x14ac:dyDescent="0.2">
      <c r="AI117" s="1"/>
      <c r="AJ117" s="1"/>
      <c r="AU117" s="1"/>
      <c r="AV117" s="1"/>
      <c r="AW117" s="1"/>
      <c r="AX117" s="1"/>
    </row>
    <row r="118" spans="35:50" x14ac:dyDescent="0.2">
      <c r="AI118" s="1"/>
      <c r="AJ118" s="1"/>
      <c r="AU118" s="1"/>
      <c r="AV118" s="1"/>
      <c r="AW118" s="1"/>
      <c r="AX118" s="1"/>
    </row>
    <row r="119" spans="35:50" x14ac:dyDescent="0.2">
      <c r="AI119" s="1"/>
      <c r="AJ119" s="1"/>
      <c r="AU119" s="1"/>
      <c r="AV119" s="1"/>
      <c r="AW119" s="1"/>
      <c r="AX119" s="1"/>
    </row>
    <row r="120" spans="35:50" x14ac:dyDescent="0.2">
      <c r="AI120" s="1"/>
      <c r="AJ120" s="1"/>
      <c r="AU120" s="1"/>
      <c r="AV120" s="1"/>
      <c r="AW120" s="1"/>
      <c r="AX120" s="1"/>
    </row>
    <row r="121" spans="35:50" x14ac:dyDescent="0.2">
      <c r="AI121" s="1"/>
      <c r="AJ121" s="1"/>
      <c r="AU121" s="1"/>
      <c r="AV121" s="1"/>
      <c r="AW121" s="1"/>
      <c r="AX121" s="1"/>
    </row>
    <row r="122" spans="35:50" x14ac:dyDescent="0.2">
      <c r="AI122" s="1"/>
      <c r="AJ122" s="1"/>
      <c r="AU122" s="1"/>
      <c r="AV122" s="1"/>
      <c r="AW122" s="1"/>
      <c r="AX122" s="1"/>
    </row>
    <row r="123" spans="35:50" x14ac:dyDescent="0.2">
      <c r="AI123" s="1"/>
      <c r="AJ123" s="1"/>
      <c r="AU123" s="1"/>
      <c r="AV123" s="1"/>
      <c r="AW123" s="1"/>
      <c r="AX123" s="1"/>
    </row>
    <row r="124" spans="35:50" x14ac:dyDescent="0.2">
      <c r="AI124" s="1"/>
      <c r="AJ124" s="1"/>
      <c r="AU124" s="1"/>
      <c r="AV124" s="1"/>
      <c r="AW124" s="1"/>
      <c r="AX124" s="1"/>
    </row>
    <row r="125" spans="35:50" x14ac:dyDescent="0.2">
      <c r="AI125" s="1"/>
      <c r="AJ125" s="1"/>
      <c r="AU125" s="1"/>
      <c r="AV125" s="1"/>
      <c r="AW125" s="1"/>
      <c r="AX125" s="1"/>
    </row>
    <row r="126" spans="35:50" x14ac:dyDescent="0.2">
      <c r="AI126" s="1"/>
      <c r="AJ126" s="1"/>
      <c r="AU126" s="1"/>
      <c r="AV126" s="1"/>
      <c r="AW126" s="1"/>
      <c r="AX126" s="1"/>
    </row>
    <row r="127" spans="35:50" x14ac:dyDescent="0.2">
      <c r="AI127" s="1"/>
      <c r="AJ127" s="1"/>
      <c r="AU127" s="1"/>
      <c r="AV127" s="1"/>
      <c r="AW127" s="1"/>
      <c r="AX127" s="1"/>
    </row>
    <row r="128" spans="35:50" x14ac:dyDescent="0.2">
      <c r="AI128" s="1"/>
      <c r="AJ128" s="1"/>
      <c r="AU128" s="1"/>
      <c r="AV128" s="1"/>
      <c r="AW128" s="1"/>
      <c r="AX128" s="1"/>
    </row>
    <row r="129" spans="35:50" x14ac:dyDescent="0.2">
      <c r="AI129" s="1"/>
      <c r="AJ129" s="1"/>
      <c r="AU129" s="1"/>
      <c r="AV129" s="1"/>
      <c r="AW129" s="1"/>
      <c r="AX129" s="1"/>
    </row>
    <row r="130" spans="35:50" x14ac:dyDescent="0.2">
      <c r="AI130" s="1"/>
      <c r="AJ130" s="1"/>
      <c r="AU130" s="1"/>
      <c r="AV130" s="1"/>
      <c r="AW130" s="1"/>
      <c r="AX130" s="1"/>
    </row>
    <row r="131" spans="35:50" x14ac:dyDescent="0.2">
      <c r="AI131" s="1"/>
      <c r="AJ131" s="1"/>
      <c r="AU131" s="1"/>
      <c r="AV131" s="1"/>
      <c r="AW131" s="1"/>
      <c r="AX131" s="1"/>
    </row>
    <row r="132" spans="35:50" x14ac:dyDescent="0.2">
      <c r="AI132" s="1"/>
      <c r="AJ132" s="1"/>
      <c r="AU132" s="1"/>
      <c r="AV132" s="1"/>
      <c r="AW132" s="1"/>
      <c r="AX132" s="1"/>
    </row>
    <row r="133" spans="35:50" x14ac:dyDescent="0.2">
      <c r="AI133" s="1"/>
      <c r="AJ133" s="1"/>
      <c r="AU133" s="1"/>
      <c r="AV133" s="1"/>
      <c r="AW133" s="1"/>
      <c r="AX133" s="1"/>
    </row>
    <row r="134" spans="35:50" x14ac:dyDescent="0.2">
      <c r="AI134" s="1"/>
      <c r="AJ134" s="1"/>
      <c r="AU134" s="1"/>
      <c r="AV134" s="1"/>
      <c r="AW134" s="1"/>
      <c r="AX134" s="1"/>
    </row>
    <row r="135" spans="35:50" x14ac:dyDescent="0.2">
      <c r="AI135" s="1"/>
      <c r="AJ135" s="1"/>
      <c r="AU135" s="1"/>
      <c r="AV135" s="1"/>
      <c r="AW135" s="1"/>
      <c r="AX135" s="1"/>
    </row>
    <row r="136" spans="35:50" x14ac:dyDescent="0.2">
      <c r="AI136" s="1"/>
      <c r="AJ136" s="1"/>
      <c r="AU136" s="1"/>
      <c r="AV136" s="1"/>
      <c r="AW136" s="1"/>
      <c r="AX136" s="1"/>
    </row>
    <row r="137" spans="35:50" x14ac:dyDescent="0.2">
      <c r="AI137" s="1"/>
      <c r="AJ137" s="1"/>
      <c r="AU137" s="1"/>
      <c r="AV137" s="1"/>
      <c r="AW137" s="1"/>
      <c r="AX137" s="1"/>
    </row>
    <row r="138" spans="35:50" x14ac:dyDescent="0.2">
      <c r="AI138" s="1"/>
      <c r="AJ138" s="1"/>
      <c r="AU138" s="1"/>
      <c r="AV138" s="1"/>
      <c r="AW138" s="1"/>
      <c r="AX138" s="1"/>
    </row>
    <row r="139" spans="35:50" x14ac:dyDescent="0.2">
      <c r="AI139" s="1"/>
      <c r="AJ139" s="1"/>
      <c r="AU139" s="1"/>
      <c r="AV139" s="1"/>
      <c r="AW139" s="1"/>
      <c r="AX139" s="1"/>
    </row>
    <row r="140" spans="35:50" x14ac:dyDescent="0.2">
      <c r="AI140" s="1"/>
      <c r="AJ140" s="1"/>
      <c r="AU140" s="1"/>
      <c r="AV140" s="1"/>
      <c r="AW140" s="1"/>
      <c r="AX140" s="1"/>
    </row>
    <row r="141" spans="35:50" x14ac:dyDescent="0.2">
      <c r="AI141" s="1"/>
      <c r="AJ141" s="1"/>
      <c r="AU141" s="1"/>
      <c r="AV141" s="1"/>
      <c r="AW141" s="1"/>
      <c r="AX141" s="1"/>
    </row>
    <row r="142" spans="35:50" x14ac:dyDescent="0.2">
      <c r="AI142" s="1"/>
      <c r="AJ142" s="1"/>
      <c r="AU142" s="1"/>
      <c r="AV142" s="1"/>
      <c r="AW142" s="1"/>
      <c r="AX142" s="1"/>
    </row>
    <row r="143" spans="35:50" x14ac:dyDescent="0.2">
      <c r="AI143" s="1"/>
      <c r="AJ143" s="1"/>
      <c r="AU143" s="1"/>
      <c r="AV143" s="1"/>
      <c r="AW143" s="1"/>
      <c r="AX143" s="1"/>
    </row>
    <row r="144" spans="35:50" x14ac:dyDescent="0.2">
      <c r="AI144" s="1"/>
      <c r="AJ144" s="1"/>
      <c r="AU144" s="1"/>
      <c r="AV144" s="1"/>
      <c r="AW144" s="1"/>
      <c r="AX144" s="1"/>
    </row>
    <row r="145" spans="35:50" x14ac:dyDescent="0.2">
      <c r="AI145" s="1"/>
      <c r="AJ145" s="1"/>
      <c r="AU145" s="1"/>
      <c r="AV145" s="1"/>
      <c r="AW145" s="1"/>
      <c r="AX145" s="1"/>
    </row>
    <row r="146" spans="35:50" x14ac:dyDescent="0.2">
      <c r="AI146" s="1"/>
      <c r="AJ146" s="1"/>
      <c r="AU146" s="1"/>
      <c r="AV146" s="1"/>
      <c r="AW146" s="1"/>
      <c r="AX146" s="1"/>
    </row>
    <row r="147" spans="35:50" x14ac:dyDescent="0.2">
      <c r="AI147" s="1"/>
      <c r="AJ147" s="1"/>
      <c r="AU147" s="1"/>
      <c r="AV147" s="1"/>
      <c r="AW147" s="1"/>
      <c r="AX147" s="1"/>
    </row>
    <row r="148" spans="35:50" x14ac:dyDescent="0.2">
      <c r="AI148" s="1"/>
      <c r="AJ148" s="1"/>
      <c r="AU148" s="1"/>
      <c r="AV148" s="1"/>
      <c r="AW148" s="1"/>
      <c r="AX148" s="1"/>
    </row>
    <row r="149" spans="35:50" x14ac:dyDescent="0.2">
      <c r="AI149" s="1"/>
      <c r="AJ149" s="1"/>
      <c r="AU149" s="1"/>
      <c r="AV149" s="1"/>
      <c r="AW149" s="1"/>
      <c r="AX149" s="1"/>
    </row>
    <row r="150" spans="35:50" x14ac:dyDescent="0.2">
      <c r="AI150" s="1"/>
      <c r="AJ150" s="1"/>
      <c r="AU150" s="1"/>
      <c r="AV150" s="1"/>
      <c r="AW150" s="1"/>
      <c r="AX150" s="1"/>
    </row>
    <row r="151" spans="35:50" x14ac:dyDescent="0.2">
      <c r="AI151" s="1"/>
      <c r="AJ151" s="1"/>
      <c r="AU151" s="1"/>
      <c r="AV151" s="1"/>
      <c r="AW151" s="1"/>
      <c r="AX151" s="1"/>
    </row>
    <row r="152" spans="35:50" x14ac:dyDescent="0.2">
      <c r="AI152" s="1"/>
      <c r="AJ152" s="1"/>
      <c r="AU152" s="1"/>
      <c r="AV152" s="1"/>
      <c r="AW152" s="1"/>
      <c r="AX152" s="1"/>
    </row>
    <row r="153" spans="35:50" x14ac:dyDescent="0.2">
      <c r="AI153" s="1"/>
      <c r="AJ153" s="1"/>
      <c r="AU153" s="1"/>
      <c r="AV153" s="1"/>
      <c r="AW153" s="1"/>
      <c r="AX153" s="1"/>
    </row>
    <row r="154" spans="35:50" x14ac:dyDescent="0.2">
      <c r="AI154" s="1"/>
      <c r="AJ154" s="1"/>
      <c r="AU154" s="1"/>
      <c r="AV154" s="1"/>
      <c r="AW154" s="1"/>
      <c r="AX154" s="1"/>
    </row>
    <row r="155" spans="35:50" x14ac:dyDescent="0.2">
      <c r="AI155" s="1"/>
      <c r="AJ155" s="1"/>
      <c r="AU155" s="1"/>
      <c r="AV155" s="1"/>
      <c r="AW155" s="1"/>
      <c r="AX155" s="1"/>
    </row>
    <row r="156" spans="35:50" x14ac:dyDescent="0.2">
      <c r="AI156" s="1"/>
      <c r="AJ156" s="1"/>
      <c r="AU156" s="1"/>
      <c r="AV156" s="1"/>
      <c r="AW156" s="1"/>
      <c r="AX156" s="1"/>
    </row>
    <row r="157" spans="35:50" x14ac:dyDescent="0.2">
      <c r="AI157" s="1"/>
      <c r="AJ157" s="1"/>
      <c r="AU157" s="1"/>
      <c r="AV157" s="1"/>
      <c r="AW157" s="1"/>
      <c r="AX157" s="1"/>
    </row>
    <row r="158" spans="35:50" x14ac:dyDescent="0.2">
      <c r="AI158" s="1"/>
      <c r="AJ158" s="1"/>
      <c r="AU158" s="1"/>
      <c r="AV158" s="1"/>
      <c r="AW158" s="1"/>
      <c r="AX158" s="1"/>
    </row>
    <row r="159" spans="35:50" x14ac:dyDescent="0.2">
      <c r="AI159" s="1"/>
      <c r="AJ159" s="1"/>
      <c r="AU159" s="1"/>
      <c r="AV159" s="1"/>
      <c r="AW159" s="1"/>
      <c r="AX159" s="1"/>
    </row>
    <row r="160" spans="35:50" x14ac:dyDescent="0.2">
      <c r="AI160" s="1"/>
      <c r="AJ160" s="1"/>
      <c r="AU160" s="1"/>
      <c r="AV160" s="1"/>
      <c r="AW160" s="1"/>
      <c r="AX160" s="1"/>
    </row>
    <row r="161" spans="35:50" x14ac:dyDescent="0.2">
      <c r="AI161" s="1"/>
      <c r="AJ161" s="1"/>
      <c r="AU161" s="1"/>
      <c r="AV161" s="1"/>
      <c r="AW161" s="1"/>
      <c r="AX161" s="1"/>
    </row>
    <row r="162" spans="35:50" x14ac:dyDescent="0.2">
      <c r="AI162" s="1"/>
      <c r="AJ162" s="1"/>
      <c r="AU162" s="1"/>
      <c r="AV162" s="1"/>
      <c r="AW162" s="1"/>
      <c r="AX162" s="1"/>
    </row>
    <row r="163" spans="35:50" x14ac:dyDescent="0.2">
      <c r="AI163" s="1"/>
      <c r="AJ163" s="1"/>
      <c r="AU163" s="1"/>
      <c r="AV163" s="1"/>
      <c r="AW163" s="1"/>
      <c r="AX163" s="1"/>
    </row>
    <row r="164" spans="35:50" x14ac:dyDescent="0.2">
      <c r="AI164" s="1"/>
      <c r="AJ164" s="1"/>
      <c r="AU164" s="1"/>
      <c r="AV164" s="1"/>
      <c r="AW164" s="1"/>
      <c r="AX164" s="1"/>
    </row>
    <row r="165" spans="35:50" x14ac:dyDescent="0.2">
      <c r="AI165" s="1"/>
      <c r="AJ165" s="1"/>
      <c r="AU165" s="1"/>
      <c r="AV165" s="1"/>
      <c r="AW165" s="1"/>
      <c r="AX165" s="1"/>
    </row>
    <row r="166" spans="35:50" x14ac:dyDescent="0.2">
      <c r="AI166" s="1"/>
      <c r="AJ166" s="1"/>
      <c r="AU166" s="1"/>
      <c r="AV166" s="1"/>
      <c r="AW166" s="1"/>
      <c r="AX166" s="1"/>
    </row>
    <row r="167" spans="35:50" x14ac:dyDescent="0.2">
      <c r="AI167" s="1"/>
      <c r="AJ167" s="1"/>
      <c r="AU167" s="1"/>
      <c r="AV167" s="1"/>
      <c r="AW167" s="1"/>
      <c r="AX167" s="1"/>
    </row>
    <row r="168" spans="35:50" x14ac:dyDescent="0.2">
      <c r="AI168" s="1"/>
      <c r="AJ168" s="1"/>
      <c r="AU168" s="1"/>
      <c r="AV168" s="1"/>
      <c r="AW168" s="1"/>
      <c r="AX168" s="1"/>
    </row>
    <row r="169" spans="35:50" x14ac:dyDescent="0.2">
      <c r="AI169" s="1"/>
      <c r="AJ169" s="1"/>
      <c r="AU169" s="1"/>
      <c r="AV169" s="1"/>
      <c r="AW169" s="1"/>
      <c r="AX169" s="1"/>
    </row>
    <row r="170" spans="35:50" x14ac:dyDescent="0.2">
      <c r="AI170" s="1"/>
      <c r="AJ170" s="1"/>
      <c r="AU170" s="1"/>
      <c r="AV170" s="1"/>
      <c r="AW170" s="1"/>
      <c r="AX170" s="1"/>
    </row>
    <row r="171" spans="35:50" x14ac:dyDescent="0.2">
      <c r="AI171" s="1"/>
      <c r="AJ171" s="1"/>
      <c r="AU171" s="1"/>
      <c r="AV171" s="1"/>
      <c r="AW171" s="1"/>
      <c r="AX171" s="1"/>
    </row>
    <row r="172" spans="35:50" x14ac:dyDescent="0.2">
      <c r="AI172" s="1"/>
      <c r="AJ172" s="1"/>
      <c r="AU172" s="1"/>
      <c r="AV172" s="1"/>
      <c r="AW172" s="1"/>
      <c r="AX172" s="1"/>
    </row>
    <row r="173" spans="35:50" x14ac:dyDescent="0.2">
      <c r="AI173" s="1"/>
      <c r="AJ173" s="1"/>
      <c r="AU173" s="1"/>
      <c r="AV173" s="1"/>
      <c r="AW173" s="1"/>
      <c r="AX173" s="1"/>
    </row>
    <row r="174" spans="35:50" x14ac:dyDescent="0.2">
      <c r="AI174" s="1"/>
      <c r="AJ174" s="1"/>
      <c r="AU174" s="1"/>
      <c r="AV174" s="1"/>
      <c r="AW174" s="1"/>
      <c r="AX174" s="1"/>
    </row>
    <row r="175" spans="35:50" x14ac:dyDescent="0.2">
      <c r="AI175" s="1"/>
      <c r="AJ175" s="1"/>
      <c r="AU175" s="1"/>
      <c r="AV175" s="1"/>
      <c r="AW175" s="1"/>
      <c r="AX175" s="1"/>
    </row>
    <row r="176" spans="35:50" x14ac:dyDescent="0.2">
      <c r="AI176" s="1"/>
      <c r="AJ176" s="1"/>
      <c r="AU176" s="1"/>
      <c r="AV176" s="1"/>
      <c r="AW176" s="1"/>
      <c r="AX176" s="1"/>
    </row>
    <row r="177" spans="35:50" x14ac:dyDescent="0.2">
      <c r="AI177" s="1"/>
      <c r="AJ177" s="1"/>
      <c r="AU177" s="1"/>
      <c r="AV177" s="1"/>
      <c r="AW177" s="1"/>
      <c r="AX177" s="1"/>
    </row>
    <row r="178" spans="35:50" x14ac:dyDescent="0.2">
      <c r="AI178" s="1"/>
      <c r="AJ178" s="1"/>
      <c r="AU178" s="1"/>
      <c r="AV178" s="1"/>
      <c r="AW178" s="1"/>
      <c r="AX178" s="1"/>
    </row>
    <row r="179" spans="35:50" x14ac:dyDescent="0.2">
      <c r="AI179" s="1"/>
      <c r="AJ179" s="1"/>
      <c r="AU179" s="1"/>
      <c r="AV179" s="1"/>
      <c r="AW179" s="1"/>
      <c r="AX179" s="1"/>
    </row>
    <row r="180" spans="35:50" x14ac:dyDescent="0.2">
      <c r="AI180" s="1"/>
      <c r="AJ180" s="1"/>
      <c r="AU180" s="1"/>
      <c r="AV180" s="1"/>
      <c r="AW180" s="1"/>
      <c r="AX180" s="1"/>
    </row>
    <row r="181" spans="35:50" x14ac:dyDescent="0.2">
      <c r="AI181" s="1"/>
      <c r="AJ181" s="1"/>
      <c r="AU181" s="1"/>
      <c r="AV181" s="1"/>
      <c r="AW181" s="1"/>
      <c r="AX181" s="1"/>
    </row>
    <row r="182" spans="35:50" x14ac:dyDescent="0.2">
      <c r="AI182" s="1"/>
      <c r="AJ182" s="1"/>
      <c r="AU182" s="1"/>
      <c r="AV182" s="1"/>
      <c r="AW182" s="1"/>
      <c r="AX182" s="1"/>
    </row>
    <row r="183" spans="35:50" x14ac:dyDescent="0.2">
      <c r="AI183" s="1"/>
      <c r="AJ183" s="1"/>
      <c r="AU183" s="1"/>
      <c r="AV183" s="1"/>
      <c r="AW183" s="1"/>
      <c r="AX183" s="1"/>
    </row>
    <row r="184" spans="35:50" x14ac:dyDescent="0.2">
      <c r="AI184" s="1"/>
      <c r="AJ184" s="1"/>
      <c r="AU184" s="1"/>
      <c r="AV184" s="1"/>
      <c r="AW184" s="1"/>
      <c r="AX184" s="1"/>
    </row>
    <row r="185" spans="35:50" x14ac:dyDescent="0.2">
      <c r="AI185" s="1"/>
      <c r="AJ185" s="1"/>
      <c r="AU185" s="1"/>
      <c r="AV185" s="1"/>
      <c r="AW185" s="1"/>
      <c r="AX185" s="1"/>
    </row>
    <row r="186" spans="35:50" x14ac:dyDescent="0.2">
      <c r="AI186" s="1"/>
      <c r="AJ186" s="1"/>
      <c r="AU186" s="1"/>
      <c r="AV186" s="1"/>
      <c r="AW186" s="1"/>
      <c r="AX186" s="1"/>
    </row>
    <row r="187" spans="35:50" x14ac:dyDescent="0.2">
      <c r="AI187" s="1"/>
      <c r="AJ187" s="1"/>
      <c r="AU187" s="1"/>
      <c r="AV187" s="1"/>
      <c r="AW187" s="1"/>
      <c r="AX187" s="1"/>
    </row>
    <row r="188" spans="35:50" x14ac:dyDescent="0.2">
      <c r="AI188" s="1"/>
      <c r="AJ188" s="1"/>
      <c r="AU188" s="1"/>
      <c r="AV188" s="1"/>
      <c r="AW188" s="1"/>
      <c r="AX188" s="1"/>
    </row>
    <row r="189" spans="35:50" x14ac:dyDescent="0.2">
      <c r="AI189" s="1"/>
      <c r="AJ189" s="1"/>
      <c r="AU189" s="1"/>
      <c r="AV189" s="1"/>
      <c r="AW189" s="1"/>
      <c r="AX189" s="1"/>
    </row>
    <row r="190" spans="35:50" x14ac:dyDescent="0.2">
      <c r="AI190" s="1"/>
      <c r="AJ190" s="1"/>
      <c r="AU190" s="1"/>
      <c r="AV190" s="1"/>
      <c r="AW190" s="1"/>
      <c r="AX190" s="1"/>
    </row>
    <row r="191" spans="35:50" x14ac:dyDescent="0.2">
      <c r="AI191" s="1"/>
      <c r="AJ191" s="1"/>
      <c r="AU191" s="1"/>
      <c r="AV191" s="1"/>
      <c r="AW191" s="1"/>
      <c r="AX191" s="1"/>
    </row>
    <row r="192" spans="35:50" x14ac:dyDescent="0.2">
      <c r="AI192" s="1"/>
      <c r="AJ192" s="1"/>
      <c r="AU192" s="1"/>
      <c r="AV192" s="1"/>
      <c r="AW192" s="1"/>
      <c r="AX192" s="1"/>
    </row>
    <row r="193" spans="35:50" x14ac:dyDescent="0.2">
      <c r="AI193" s="1"/>
      <c r="AJ193" s="1"/>
      <c r="AU193" s="1"/>
      <c r="AV193" s="1"/>
      <c r="AW193" s="1"/>
      <c r="AX193" s="1"/>
    </row>
    <row r="194" spans="35:50" x14ac:dyDescent="0.2">
      <c r="AI194" s="1"/>
      <c r="AJ194" s="1"/>
      <c r="AU194" s="1"/>
      <c r="AV194" s="1"/>
      <c r="AW194" s="1"/>
      <c r="AX194" s="1"/>
    </row>
    <row r="195" spans="35:50" x14ac:dyDescent="0.2">
      <c r="AI195" s="1"/>
      <c r="AJ195" s="1"/>
      <c r="AU195" s="1"/>
      <c r="AV195" s="1"/>
      <c r="AW195" s="1"/>
      <c r="AX195" s="1"/>
    </row>
    <row r="196" spans="35:50" x14ac:dyDescent="0.2">
      <c r="AI196" s="1"/>
      <c r="AJ196" s="1"/>
      <c r="AU196" s="1"/>
      <c r="AV196" s="1"/>
      <c r="AW196" s="1"/>
      <c r="AX196" s="1"/>
    </row>
    <row r="197" spans="35:50" x14ac:dyDescent="0.2">
      <c r="AI197" s="1"/>
      <c r="AJ197" s="1"/>
      <c r="AU197" s="1"/>
      <c r="AV197" s="1"/>
      <c r="AW197" s="1"/>
      <c r="AX197" s="1"/>
    </row>
    <row r="198" spans="35:50" x14ac:dyDescent="0.2">
      <c r="AI198" s="1"/>
      <c r="AJ198" s="1"/>
      <c r="AU198" s="1"/>
      <c r="AV198" s="1"/>
      <c r="AW198" s="1"/>
      <c r="AX198" s="1"/>
    </row>
    <row r="199" spans="35:50" x14ac:dyDescent="0.2">
      <c r="AI199" s="1"/>
      <c r="AJ199" s="1"/>
      <c r="AU199" s="1"/>
      <c r="AV199" s="1"/>
      <c r="AW199" s="1"/>
      <c r="AX199" s="1"/>
    </row>
    <row r="200" spans="35:50" x14ac:dyDescent="0.2">
      <c r="AI200" s="1"/>
      <c r="AJ200" s="1"/>
      <c r="AU200" s="1"/>
      <c r="AV200" s="1"/>
      <c r="AW200" s="1"/>
      <c r="AX200" s="1"/>
    </row>
    <row r="201" spans="35:50" x14ac:dyDescent="0.2">
      <c r="AI201" s="1"/>
      <c r="AJ201" s="1"/>
      <c r="AU201" s="1"/>
      <c r="AV201" s="1"/>
      <c r="AW201" s="1"/>
      <c r="AX201" s="1"/>
    </row>
    <row r="202" spans="35:50" x14ac:dyDescent="0.2">
      <c r="AI202" s="1"/>
      <c r="AJ202" s="1"/>
      <c r="AU202" s="1"/>
      <c r="AV202" s="1"/>
      <c r="AW202" s="1"/>
      <c r="AX202" s="1"/>
    </row>
    <row r="203" spans="35:50" x14ac:dyDescent="0.2">
      <c r="AI203" s="1"/>
      <c r="AJ203" s="1"/>
      <c r="AU203" s="1"/>
      <c r="AV203" s="1"/>
      <c r="AW203" s="1"/>
      <c r="AX203" s="1"/>
    </row>
    <row r="204" spans="35:50" x14ac:dyDescent="0.2">
      <c r="AI204" s="1"/>
      <c r="AJ204" s="1"/>
      <c r="AU204" s="1"/>
      <c r="AV204" s="1"/>
      <c r="AW204" s="1"/>
      <c r="AX204" s="1"/>
    </row>
    <row r="205" spans="35:50" x14ac:dyDescent="0.2">
      <c r="AI205" s="1"/>
      <c r="AJ205" s="1"/>
      <c r="AU205" s="1"/>
      <c r="AV205" s="1"/>
      <c r="AW205" s="1"/>
      <c r="AX205" s="1"/>
    </row>
    <row r="206" spans="35:50" x14ac:dyDescent="0.2">
      <c r="AI206" s="1"/>
      <c r="AJ206" s="1"/>
      <c r="AU206" s="1"/>
      <c r="AV206" s="1"/>
      <c r="AW206" s="1"/>
      <c r="AX206" s="1"/>
    </row>
    <row r="207" spans="35:50" x14ac:dyDescent="0.2">
      <c r="AI207" s="1"/>
      <c r="AJ207" s="1"/>
      <c r="AU207" s="1"/>
      <c r="AV207" s="1"/>
      <c r="AW207" s="1"/>
      <c r="AX207" s="1"/>
    </row>
    <row r="208" spans="35:50" x14ac:dyDescent="0.2">
      <c r="AI208" s="1"/>
      <c r="AJ208" s="1"/>
      <c r="AU208" s="1"/>
      <c r="AV208" s="1"/>
      <c r="AW208" s="1"/>
      <c r="AX208" s="1"/>
    </row>
    <row r="209" spans="35:50" x14ac:dyDescent="0.2">
      <c r="AI209" s="1"/>
      <c r="AJ209" s="1"/>
      <c r="AU209" s="1"/>
      <c r="AV209" s="1"/>
      <c r="AW209" s="1"/>
      <c r="AX209" s="1"/>
    </row>
    <row r="210" spans="35:50" x14ac:dyDescent="0.2">
      <c r="AI210" s="1"/>
      <c r="AJ210" s="1"/>
      <c r="AU210" s="1"/>
      <c r="AV210" s="1"/>
      <c r="AW210" s="1"/>
      <c r="AX210" s="1"/>
    </row>
    <row r="211" spans="35:50" x14ac:dyDescent="0.2">
      <c r="AI211" s="1"/>
      <c r="AJ211" s="1"/>
      <c r="AU211" s="1"/>
      <c r="AV211" s="1"/>
      <c r="AW211" s="1"/>
      <c r="AX211" s="1"/>
    </row>
    <row r="212" spans="35:50" x14ac:dyDescent="0.2">
      <c r="AI212" s="1"/>
      <c r="AJ212" s="1"/>
      <c r="AU212" s="1"/>
      <c r="AV212" s="1"/>
      <c r="AW212" s="1"/>
      <c r="AX212" s="1"/>
    </row>
    <row r="213" spans="35:50" x14ac:dyDescent="0.2">
      <c r="AI213" s="1"/>
      <c r="AJ213" s="1"/>
      <c r="AU213" s="1"/>
      <c r="AV213" s="1"/>
      <c r="AW213" s="1"/>
      <c r="AX213" s="1"/>
    </row>
    <row r="214" spans="35:50" x14ac:dyDescent="0.2">
      <c r="AI214" s="1"/>
      <c r="AJ214" s="1"/>
      <c r="AU214" s="1"/>
      <c r="AV214" s="1"/>
      <c r="AW214" s="1"/>
      <c r="AX214" s="1"/>
    </row>
    <row r="215" spans="35:50" x14ac:dyDescent="0.2">
      <c r="AI215" s="1"/>
      <c r="AJ215" s="1"/>
      <c r="AU215" s="1"/>
      <c r="AV215" s="1"/>
      <c r="AW215" s="1"/>
      <c r="AX215" s="1"/>
    </row>
    <row r="216" spans="35:50" x14ac:dyDescent="0.2">
      <c r="AI216" s="1"/>
      <c r="AJ216" s="1"/>
      <c r="AU216" s="1"/>
      <c r="AV216" s="1"/>
      <c r="AW216" s="1"/>
      <c r="AX216" s="1"/>
    </row>
    <row r="217" spans="35:50" x14ac:dyDescent="0.2">
      <c r="AI217" s="1"/>
      <c r="AJ217" s="1"/>
      <c r="AU217" s="1"/>
      <c r="AV217" s="1"/>
      <c r="AW217" s="1"/>
      <c r="AX217" s="1"/>
    </row>
    <row r="218" spans="35:50" x14ac:dyDescent="0.2">
      <c r="AI218" s="1"/>
      <c r="AJ218" s="1"/>
      <c r="AU218" s="1"/>
      <c r="AV218" s="1"/>
      <c r="AW218" s="1"/>
      <c r="AX218" s="1"/>
    </row>
    <row r="219" spans="35:50" x14ac:dyDescent="0.2">
      <c r="AI219" s="1"/>
      <c r="AJ219" s="1"/>
      <c r="AU219" s="1"/>
      <c r="AV219" s="1"/>
      <c r="AW219" s="1"/>
      <c r="AX219" s="1"/>
    </row>
    <row r="220" spans="35:50" x14ac:dyDescent="0.2">
      <c r="AI220" s="1"/>
      <c r="AJ220" s="1"/>
      <c r="AU220" s="1"/>
      <c r="AV220" s="1"/>
      <c r="AW220" s="1"/>
      <c r="AX220" s="1"/>
    </row>
    <row r="221" spans="35:50" x14ac:dyDescent="0.2">
      <c r="AI221" s="1"/>
      <c r="AJ221" s="1"/>
      <c r="AU221" s="1"/>
      <c r="AV221" s="1"/>
      <c r="AW221" s="1"/>
      <c r="AX221" s="1"/>
    </row>
    <row r="222" spans="35:50" x14ac:dyDescent="0.2">
      <c r="AI222" s="1"/>
      <c r="AJ222" s="1"/>
      <c r="AU222" s="1"/>
      <c r="AV222" s="1"/>
      <c r="AW222" s="1"/>
      <c r="AX222" s="1"/>
    </row>
    <row r="223" spans="35:50" x14ac:dyDescent="0.2">
      <c r="AI223" s="1"/>
      <c r="AJ223" s="1"/>
      <c r="AU223" s="1"/>
      <c r="AV223" s="1"/>
      <c r="AW223" s="1"/>
      <c r="AX223" s="1"/>
    </row>
    <row r="224" spans="35:50" x14ac:dyDescent="0.2">
      <c r="AI224" s="1"/>
      <c r="AJ224" s="1"/>
      <c r="AU224" s="1"/>
      <c r="AV224" s="1"/>
      <c r="AW224" s="1"/>
      <c r="AX224" s="1"/>
    </row>
    <row r="225" spans="35:50" x14ac:dyDescent="0.2">
      <c r="AI225" s="1"/>
      <c r="AJ225" s="1"/>
      <c r="AU225" s="1"/>
      <c r="AV225" s="1"/>
      <c r="AW225" s="1"/>
      <c r="AX225" s="1"/>
    </row>
    <row r="226" spans="35:50" x14ac:dyDescent="0.2">
      <c r="AI226" s="1"/>
      <c r="AJ226" s="1"/>
      <c r="AU226" s="1"/>
      <c r="AV226" s="1"/>
      <c r="AW226" s="1"/>
      <c r="AX226" s="1"/>
    </row>
    <row r="227" spans="35:50" x14ac:dyDescent="0.2">
      <c r="AI227" s="1"/>
      <c r="AJ227" s="1"/>
      <c r="AU227" s="1"/>
      <c r="AV227" s="1"/>
      <c r="AW227" s="1"/>
      <c r="AX227" s="1"/>
    </row>
  </sheetData>
  <autoFilter ref="C9:AT39" xr:uid="{612A77CC-103F-4819-8443-427B020E405D}">
    <sortState xmlns:xlrd2="http://schemas.microsoft.com/office/spreadsheetml/2017/richdata2" ref="C10:AT39">
      <sortCondition descending="1" ref="AF9:AF39"/>
    </sortState>
  </autoFilter>
  <mergeCells count="18">
    <mergeCell ref="D57:X57"/>
    <mergeCell ref="AK6:AT8"/>
    <mergeCell ref="D53:X53"/>
    <mergeCell ref="D54:X54"/>
    <mergeCell ref="D55:X55"/>
    <mergeCell ref="D56:X56"/>
    <mergeCell ref="D70:X70"/>
    <mergeCell ref="D58:X58"/>
    <mergeCell ref="D59:X59"/>
    <mergeCell ref="D60:X60"/>
    <mergeCell ref="D61:X61"/>
    <mergeCell ref="D62:X62"/>
    <mergeCell ref="D63:X63"/>
    <mergeCell ref="D64:X64"/>
    <mergeCell ref="D65:X65"/>
    <mergeCell ref="D67:X67"/>
    <mergeCell ref="D68:X68"/>
    <mergeCell ref="D69:X6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2</DocSecurity>
  <ScaleCrop>false</ScaleCrop>
  <HeadingPairs>
    <vt:vector size="2" baseType="variant">
      <vt:variant>
        <vt:lpstr>Worksheets</vt:lpstr>
      </vt:variant>
      <vt:variant>
        <vt:i4>1</vt:i4>
      </vt:variant>
    </vt:vector>
  </HeadingPairs>
  <TitlesOfParts>
    <vt:vector size="1" baseType="lpstr">
      <vt:lpstr>Data Table - Small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Kerin</dc:creator>
  <cp:lastModifiedBy>Jill Seeman | ANC SA</cp:lastModifiedBy>
  <dcterms:created xsi:type="dcterms:W3CDTF">2025-06-10T01:59:20Z</dcterms:created>
  <dcterms:modified xsi:type="dcterms:W3CDTF">2025-06-10T03:13:29Z</dcterms:modified>
</cp:coreProperties>
</file>